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sharedStrings.xml" ContentType="application/vnd.openxmlformats-officedocument.spreadsheetml.sharedStrings+xml"/>
  <Override PartName="/xl/media/image25.jpeg" ContentType="image/jpeg"/>
  <Override PartName="/xl/media/image30.jpeg" ContentType="image/jpeg"/>
  <Override PartName="/xl/media/image26.jpeg" ContentType="image/jpeg"/>
  <Override PartName="/xl/media/image27.jpeg" ContentType="image/jpeg"/>
  <Override PartName="/xl/media/image28.jpeg" ContentType="image/jpeg"/>
  <Override PartName="/xl/media/image29.jpeg" ContentType="image/jpeg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comments2.xml" ContentType="application/vnd.openxmlformats-officedocument.spreadsheetml.comment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ituación del Tesoro" sheetId="1" state="visible" r:id="rId2"/>
    <sheet name="Evolución de la Deuda" sheetId="2" state="visible" r:id="rId3"/>
    <sheet name="RECURSOS" sheetId="3" state="visible" r:id="rId4"/>
    <sheet name="GASTO FINALIDAD" sheetId="4" state="visible" r:id="rId5"/>
    <sheet name="GASTO OBJETO" sheetId="5" state="visible" r:id="rId6"/>
    <sheet name="Hoja7" sheetId="6" state="visible" r:id="rId7"/>
    <sheet name="Hoja8" sheetId="7" state="visible" r:id="rId8"/>
    <sheet name="Hoja9" sheetId="8" state="visible" r:id="rId9"/>
    <sheet name="Hoja10" sheetId="9" state="visible" r:id="rId10"/>
    <sheet name="Hoja11" sheetId="10" state="visible" r:id="rId11"/>
    <sheet name="Hoja12" sheetId="11" state="visible" r:id="rId12"/>
  </sheets>
  <definedNames>
    <definedName function="false" hidden="false" localSheetId="1" name="_xlnm.Print_Area" vbProcedure="false">'Evolución de la Deuda'!$A$1:$J$51</definedName>
    <definedName function="false" hidden="false" localSheetId="3" name="_xlnm.Print_Area" vbProcedure="false">'GASTO FINALIDAD'!$A$1:$E$51</definedName>
    <definedName function="false" hidden="false" localSheetId="3" name="_xlnm.Print_Titles" vbProcedure="false">'GASTO FINALIDAD'!$16:$17</definedName>
    <definedName function="false" hidden="false" localSheetId="2" name="_xlnm.Print_Area" vbProcedure="false">RECURSOS!$A$1:$D$181</definedName>
    <definedName function="false" hidden="true" localSheetId="2" name="_xlnm._FilterDatabase" vbProcedure="false">RECURSOS!$C$180:$D$180</definedName>
    <definedName function="false" hidden="false" localSheetId="1" name="_xlnm.Print_Area" vbProcedure="false">'Evolución de la Deuda'!$A$1:$J$50</definedName>
    <definedName function="false" hidden="false" localSheetId="2" name="_xlnm.Print_Area" vbProcedure="false">RECURSOS!$A$1:$D$180</definedName>
    <definedName function="false" hidden="false" localSheetId="2" name="_xlnm.Print_Titles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C24" authorId="0">
      <text>
        <r>
          <rPr>
            <sz val="11"/>
            <color rgb="FF000000"/>
            <rFont val="Arial"/>
            <family val="0"/>
            <charset val="1"/>
          </rPr>
          <t xml:space="preserve">gparedes:
</t>
        </r>
        <r>
          <rPr>
            <sz val="8"/>
            <color rgb="FF000000"/>
            <rFont val="Tahoma"/>
            <family val="2"/>
            <charset val="1"/>
          </rPr>
          <t xml:space="preserve">se corrige el monto de acuerdo a la informacion enviada por el BTF</t>
        </r>
      </text>
    </comment>
  </commentList>
</comments>
</file>

<file path=xl/sharedStrings.xml><?xml version="1.0" encoding="utf-8"?>
<sst xmlns="http://schemas.openxmlformats.org/spreadsheetml/2006/main" count="432" uniqueCount="327">
  <si>
    <t xml:space="preserve">"2021 - AÑO DEL TRIGÉSIMO ANIVERSARIO DE LA CONSTITUCIÓN PROVINCIAL"
</t>
  </si>
  <si>
    <t xml:space="preserve">TRIBUNAL DE CUENTAS DE LA PROVINCIA DE TIERRA DEL FUEGO</t>
  </si>
  <si>
    <t xml:space="preserve">SITUACIÓN DEL TESORO</t>
  </si>
  <si>
    <t xml:space="preserve">                                                                   SEPTIEMBRE 2021</t>
  </si>
  <si>
    <t xml:space="preserve">TRIBUNAL DE CUENTAS</t>
  </si>
  <si>
    <t xml:space="preserve">C O N C E P T O</t>
  </si>
  <si>
    <t xml:space="preserve">1)</t>
  </si>
  <si>
    <t xml:space="preserve">Valores Activos</t>
  </si>
  <si>
    <t xml:space="preserve">Caja Chica</t>
  </si>
  <si>
    <t xml:space="preserve">Bancos</t>
  </si>
  <si>
    <t xml:space="preserve">Cuentas a Cobrar</t>
  </si>
  <si>
    <t xml:space="preserve">Organismos Descentralizados</t>
  </si>
  <si>
    <t xml:space="preserve">Tesorería General de la Provincia del Ejercicio</t>
  </si>
  <si>
    <t xml:space="preserve">Tesorería General de la Provincia Ej. Anteriores</t>
  </si>
  <si>
    <t xml:space="preserve">Otros</t>
  </si>
  <si>
    <t xml:space="preserve">2)</t>
  </si>
  <si>
    <t xml:space="preserve">Valores Pasivos</t>
  </si>
  <si>
    <t xml:space="preserve">Remuneraciones al Personal</t>
  </si>
  <si>
    <t xml:space="preserve">Aportes y contribuciones</t>
  </si>
  <si>
    <t xml:space="preserve">Proveedores</t>
  </si>
  <si>
    <t xml:space="preserve">Contratistas</t>
  </si>
  <si>
    <t xml:space="preserve">Municipalidades y Otros Entes Comunales</t>
  </si>
  <si>
    <t xml:space="preserve">Empresas del Estado Provincial</t>
  </si>
  <si>
    <t xml:space="preserve">Estado Nacional</t>
  </si>
  <si>
    <t xml:space="preserve">- Tesorería General de la Nación</t>
  </si>
  <si>
    <t xml:space="preserve">- Empresas del Estado Nacional</t>
  </si>
  <si>
    <t xml:space="preserve">- Otros Organismos del Estado Nacional</t>
  </si>
  <si>
    <t xml:space="preserve">Tesorería General de la Provincia</t>
  </si>
  <si>
    <t xml:space="preserve">Fondos de terceros</t>
  </si>
  <si>
    <t xml:space="preserve">3)</t>
  </si>
  <si>
    <t xml:space="preserve">Diferencia (1-2)</t>
  </si>
  <si>
    <t xml:space="preserve">DF</t>
  </si>
  <si>
    <t xml:space="preserve">EVOLUCIÓN DE LA DEUDA</t>
  </si>
  <si>
    <t xml:space="preserve">SEPTIEMBRE 2021</t>
  </si>
  <si>
    <t xml:space="preserve">         </t>
  </si>
  <si>
    <t xml:space="preserve">CONCEPTO</t>
  </si>
  <si>
    <t xml:space="preserve">STOCK AL INICIO</t>
  </si>
  <si>
    <t xml:space="preserve">INCREMENTOS</t>
  </si>
  <si>
    <t xml:space="preserve">DISMINUCIONES</t>
  </si>
  <si>
    <t xml:space="preserve">STOCK AL FINAL</t>
  </si>
  <si>
    <t xml:space="preserve">DEL EJERCICIO</t>
  </si>
  <si>
    <t xml:space="preserve">PRESUPUEST.</t>
  </si>
  <si>
    <t xml:space="preserve">NO PRESUPUEST.</t>
  </si>
  <si>
    <t xml:space="preserve">TOTAL</t>
  </si>
  <si>
    <t xml:space="preserve">DEL MES</t>
  </si>
  <si>
    <t xml:space="preserve">GOBIERNO NACIONAL</t>
  </si>
  <si>
    <t xml:space="preserve">PRESTAMOS DEL SECTOR PRIVADO</t>
  </si>
  <si>
    <t xml:space="preserve">ENTIDADES BANCARIAS Y FINANCIERAS</t>
  </si>
  <si>
    <t xml:space="preserve">PRESTAMOS DEL SECTOR EXTERNO</t>
  </si>
  <si>
    <t xml:space="preserve">ORGANISMOS INTERNACIONALES</t>
  </si>
  <si>
    <t xml:space="preserve">TITULOS PUBLICOS</t>
  </si>
  <si>
    <t xml:space="preserve">OTROS PASIVOS</t>
  </si>
  <si>
    <t xml:space="preserve">DEUDA CONSOLIDADA</t>
  </si>
  <si>
    <t xml:space="preserve">            Deuda Previsional Ley 278</t>
  </si>
  <si>
    <t xml:space="preserve">DEUDA FLOTANTE</t>
  </si>
  <si>
    <t xml:space="preserve">Remuneraciones al personal</t>
  </si>
  <si>
    <t xml:space="preserve">Aportes y Contribuciones adeudadas</t>
  </si>
  <si>
    <t xml:space="preserve">OTRAS DEUDAS</t>
  </si>
  <si>
    <t xml:space="preserve">EJECUCIÓN DE RECURSOS</t>
  </si>
  <si>
    <t xml:space="preserve">TRIBUTARIOS</t>
  </si>
  <si>
    <t xml:space="preserve">de Origen Provincial</t>
  </si>
  <si>
    <t xml:space="preserve">Ingresos Brutos</t>
  </si>
  <si>
    <t xml:space="preserve">Inmobiliario Rural</t>
  </si>
  <si>
    <t xml:space="preserve">Sellos</t>
  </si>
  <si>
    <t xml:space="preserve">Automotores</t>
  </si>
  <si>
    <t xml:space="preserve">Fondo Social de Reactivación Productiva</t>
  </si>
  <si>
    <t xml:space="preserve">Fondo Obra "Puerto Caleta La Misión"</t>
  </si>
  <si>
    <t xml:space="preserve">Fondo Solvencia Social Ley 756</t>
  </si>
  <si>
    <t xml:space="preserve">de Origen Nacional</t>
  </si>
  <si>
    <t xml:space="preserve">Ley 23548 - Aportes del Tesoro Nacional </t>
  </si>
  <si>
    <t xml:space="preserve">Ley 24049 - Servicios Educativos</t>
  </si>
  <si>
    <t xml:space="preserve">Ley  24049 - PO.SO.CO</t>
  </si>
  <si>
    <t xml:space="preserve">Ley 24049 - PRO.SO.UN</t>
  </si>
  <si>
    <t xml:space="preserve"> Ley 23548- Impuesto a las Ganancias</t>
  </si>
  <si>
    <t xml:space="preserve"> Ley 24073- Fdo de Inf. Compens.</t>
  </si>
  <si>
    <t xml:space="preserve">Impuesto a los activos- Ley 23906 Fondo Educativo</t>
  </si>
  <si>
    <t xml:space="preserve">Impuesto a las Ganancias. Obras Infr. Básicas Soc</t>
  </si>
  <si>
    <t xml:space="preserve">Impuesto a las ganancias- Excedente Con. Bonaerense</t>
  </si>
  <si>
    <t xml:space="preserve">Impuesto a los Bs Personales no incluido en el proc. Econ. c/afec</t>
  </si>
  <si>
    <t xml:space="preserve">Impuesto a los bienes personales Ley 23966- Art. 30</t>
  </si>
  <si>
    <t xml:space="preserve">Impuesto al Valor Agregado - Ley 23966 - Art. 5º Punto 2</t>
  </si>
  <si>
    <t xml:space="preserve">Impuesto al Valor Agregado Ley 23966. Seguridad social</t>
  </si>
  <si>
    <t xml:space="preserve">Imp. Combustibles liquidos. Obras de infraestructura -  Ley 23966</t>
  </si>
  <si>
    <t xml:space="preserve">Imp. Combustibles líquidos. Vialidad Provincial - Ley 23966</t>
  </si>
  <si>
    <t xml:space="preserve">Imp. Combustibles liquidos. FEDEi Ley 23966</t>
  </si>
  <si>
    <t xml:space="preserve">Imp. Combustibles liquidos. Fonavi</t>
  </si>
  <si>
    <t xml:space="preserve">Fondo compensador desequilibrios fiscales</t>
  </si>
  <si>
    <t xml:space="preserve">Reg. Simplificado para pequeños contribuyentes (Monotributo)</t>
  </si>
  <si>
    <t xml:space="preserve">Reg. Energia  Electrica. Fondo para compensar Tarifa Electrica</t>
  </si>
  <si>
    <t xml:space="preserve">Fondo Energía Electrica. FEDEI</t>
  </si>
  <si>
    <t xml:space="preserve">Fondo Financiamiento Educativo. Ley 26075</t>
  </si>
  <si>
    <t xml:space="preserve">Coparticipación Federal de Impuestos- Rentas Generales</t>
  </si>
  <si>
    <t xml:space="preserve">CONTRIBUCIONES A LA SEGURIDAD SOCIAL</t>
  </si>
  <si>
    <t xml:space="preserve">Aportes y Retenciones que perciben Org de Prev y Asist Social</t>
  </si>
  <si>
    <t xml:space="preserve">NO TRIBUTARIOS</t>
  </si>
  <si>
    <t xml:space="preserve">Recursos no tributarios</t>
  </si>
  <si>
    <t xml:space="preserve">Canones de turismo</t>
  </si>
  <si>
    <t xml:space="preserve">Derechos Canon Hotel Canal Beagle</t>
  </si>
  <si>
    <t xml:space="preserve">Derechos Canon Hotel Albatros</t>
  </si>
  <si>
    <t xml:space="preserve">Derechos Canon Cerro Krund</t>
  </si>
  <si>
    <t xml:space="preserve">Habilitaciones Servicios turísitcos</t>
  </si>
  <si>
    <t xml:space="preserve">Canones Aeropuertos</t>
  </si>
  <si>
    <t xml:space="preserve">Alquileres de equipos Aeronauticos</t>
  </si>
  <si>
    <t xml:space="preserve">Primas</t>
  </si>
  <si>
    <t xml:space="preserve">Otros no tributarios</t>
  </si>
  <si>
    <t xml:space="preserve">VENTA DE BIENES Y SERVICIOS DE LA ADMINISTRACIÓN PUBLICA </t>
  </si>
  <si>
    <t xml:space="preserve">Actividades de venta de bienes y prestación de servicios</t>
  </si>
  <si>
    <t xml:space="preserve">Servicios Portuarios</t>
  </si>
  <si>
    <t xml:space="preserve">Servicios de Aerosillas</t>
  </si>
  <si>
    <t xml:space="preserve">Servicios Dirección Provincial de Energía</t>
  </si>
  <si>
    <t xml:space="preserve">Servicios Dirección Provincial Reg. Apuestas</t>
  </si>
  <si>
    <t xml:space="preserve">Ingresos de Operación </t>
  </si>
  <si>
    <t xml:space="preserve">Actividades de Prod de Empresas Públicas</t>
  </si>
  <si>
    <t xml:space="preserve">RENTAS DE LA PROPIEDAD </t>
  </si>
  <si>
    <t xml:space="preserve">Intereses por Préstamos</t>
  </si>
  <si>
    <t xml:space="preserve">Intereses por Depósito</t>
  </si>
  <si>
    <t xml:space="preserve">Intereses por Titulos y Valores Internos</t>
  </si>
  <si>
    <t xml:space="preserve">Intereses Cobrados</t>
  </si>
  <si>
    <t xml:space="preserve">Derechos sobre Bienes Intangibles</t>
  </si>
  <si>
    <t xml:space="preserve">TRANSFERENCIAS CORRIENTES  (de Org. No Cons. Pres)</t>
  </si>
  <si>
    <t xml:space="preserve">Del Sector Privado</t>
  </si>
  <si>
    <t xml:space="preserve">De unidades Familiares</t>
  </si>
  <si>
    <t xml:space="preserve">De Instituciones sin fines de Lucro</t>
  </si>
  <si>
    <t xml:space="preserve">De empresas Privadas</t>
  </si>
  <si>
    <t xml:space="preserve">Del Sector Público </t>
  </si>
  <si>
    <t xml:space="preserve">-</t>
  </si>
  <si>
    <t xml:space="preserve">Nacional</t>
  </si>
  <si>
    <t xml:space="preserve">De la Adm. Central </t>
  </si>
  <si>
    <t xml:space="preserve">De Instituciones descentralizadas Nacionales</t>
  </si>
  <si>
    <t xml:space="preserve">De Instituciones de Seguridad Social</t>
  </si>
  <si>
    <t xml:space="preserve">De empresas Públicas No Financieras</t>
  </si>
  <si>
    <t xml:space="preserve">De empresas Públicas Financieras</t>
  </si>
  <si>
    <t xml:space="preserve">Provincial</t>
  </si>
  <si>
    <t xml:space="preserve">Del Gobierno Provincial</t>
  </si>
  <si>
    <t xml:space="preserve">Del Institutos de Seguridad Social Provinciales</t>
  </si>
  <si>
    <t xml:space="preserve">De empresas Públicas No Financieras Provinciales</t>
  </si>
  <si>
    <t xml:space="preserve">De instituciones Públicas Financieras Provinciales</t>
  </si>
  <si>
    <t xml:space="preserve">De otras Instituciones Publicas Provinciales</t>
  </si>
  <si>
    <t xml:space="preserve">Municipal</t>
  </si>
  <si>
    <t xml:space="preserve">Otras transferencias corrientes</t>
  </si>
  <si>
    <t xml:space="preserve">II - INGRESOS DE CAPITAL</t>
  </si>
  <si>
    <t xml:space="preserve">RECURSOS PROPIOS DE CAPITAL</t>
  </si>
  <si>
    <t xml:space="preserve">Venta de Activos Fijos</t>
  </si>
  <si>
    <t xml:space="preserve">Venta de Tierra y Terrenos</t>
  </si>
  <si>
    <t xml:space="preserve">Venta de Activos Intangibles</t>
  </si>
  <si>
    <t xml:space="preserve">TRANSFERENCIAS CAPITAL</t>
  </si>
  <si>
    <t xml:space="preserve">Del Sector Externo</t>
  </si>
  <si>
    <t xml:space="preserve">Organismos Internacionales</t>
  </si>
  <si>
    <t xml:space="preserve">Otras Transferencias de capital</t>
  </si>
  <si>
    <t xml:space="preserve"> </t>
  </si>
  <si>
    <t xml:space="preserve">DISMINUCION DE LA INV. FINANCIERA</t>
  </si>
  <si>
    <t xml:space="preserve">Venta de Titulos y Valores </t>
  </si>
  <si>
    <t xml:space="preserve">Venta de Titulos y Valores de largo plazo</t>
  </si>
  <si>
    <t xml:space="preserve">Venta de Acciones y Participaciones de Capital</t>
  </si>
  <si>
    <t xml:space="preserve">Recupero de Prestamos de Corto Plazo</t>
  </si>
  <si>
    <t xml:space="preserve">DETALLAR</t>
  </si>
  <si>
    <t xml:space="preserve">Del Sector Publico Nacional</t>
  </si>
  <si>
    <t xml:space="preserve">Del Sector Publico Provincial</t>
  </si>
  <si>
    <t xml:space="preserve"> Del Sector Público Municipal</t>
  </si>
  <si>
    <t xml:space="preserve">Otros </t>
  </si>
  <si>
    <t xml:space="preserve">Recupero de Prestamos de Largo Plazo</t>
  </si>
  <si>
    <t xml:space="preserve">III - CONTRIBUCIONES FIGURATIVAS</t>
  </si>
  <si>
    <t xml:space="preserve">Con recursos de Administración Central para Financ. Gastos Corrientes</t>
  </si>
  <si>
    <t xml:space="preserve">Con Recursos de Organismos Descentralizados para Finan. Gasto Corrientes</t>
  </si>
  <si>
    <t xml:space="preserve">Con Recursos de Administración Central para Financ. Gastos de Capital</t>
  </si>
  <si>
    <t xml:space="preserve">Con Recursos de Organismos Descentralizados para Finan. Gastos de Capital</t>
  </si>
  <si>
    <t xml:space="preserve">IV - FUENTES FINANCIERAS</t>
  </si>
  <si>
    <t xml:space="preserve">Venta de Títulos y Valores de Corto Plazo</t>
  </si>
  <si>
    <t xml:space="preserve">Venta de Títulos y Valores de largo Plazo</t>
  </si>
  <si>
    <t xml:space="preserve">Disminución de Caja y Bancos</t>
  </si>
  <si>
    <t xml:space="preserve">Disminución de Inversiones Financieras Temporarias</t>
  </si>
  <si>
    <t xml:space="preserve">Disminución de Cuentas a Cobrar a Corto Plazo</t>
  </si>
  <si>
    <t xml:space="preserve">Disminución de Cuentas a Cobrar a Largo Plazo</t>
  </si>
  <si>
    <t xml:space="preserve">Disminución de Documentos a Cobrar a Corto Plazo</t>
  </si>
  <si>
    <t xml:space="preserve">Disminución de Documentos a Cobrar a Largo Plazo</t>
  </si>
  <si>
    <t xml:space="preserve">Disminución de Activos Diferidos</t>
  </si>
  <si>
    <t xml:space="preserve">Disminución de Adelantos a Proveedores y Contratistas</t>
  </si>
  <si>
    <t xml:space="preserve">Disminución de Otros Activos Financieros</t>
  </si>
  <si>
    <t xml:space="preserve">ENDEUDAMIENTO PUBLICO O INCREMENTO DE OTROS PASIVOS</t>
  </si>
  <si>
    <t xml:space="preserve">Colocación de Deuda Interna de Corto Plazo</t>
  </si>
  <si>
    <t xml:space="preserve">Colocación de Deuda Interna de Largo Plazo</t>
  </si>
  <si>
    <t xml:space="preserve">Obtención de Préstamos de Corto Plazo</t>
  </si>
  <si>
    <t xml:space="preserve">Obtención de Préstamos de Largo Plazo</t>
  </si>
  <si>
    <t xml:space="preserve">Conversión de la Deuda de Corto Plazo a Largo Plazo por Refinanciación</t>
  </si>
  <si>
    <t xml:space="preserve">Uso del Crédito (Deuda Flotante)</t>
  </si>
  <si>
    <t xml:space="preserve">Otros pasivos (Fondo de Reparo obra Publica)</t>
  </si>
  <si>
    <t xml:space="preserve">INCREMENTO DEL PATRIMONIO</t>
  </si>
  <si>
    <t xml:space="preserve">TOTAL RECURSOS</t>
  </si>
  <si>
    <t xml:space="preserve">GASTOS POR FINALIDAD</t>
  </si>
  <si>
    <t xml:space="preserve">FINALIDAD</t>
  </si>
  <si>
    <t xml:space="preserve">I – ADMINISTRACIÓN GUBERNAMENTAL</t>
  </si>
  <si>
    <t xml:space="preserve">1.1 Legislativa</t>
  </si>
  <si>
    <t xml:space="preserve">1.2 Judicial</t>
  </si>
  <si>
    <t xml:space="preserve">1.3 Dirección Superior Ejecutiva</t>
  </si>
  <si>
    <t xml:space="preserve">1.4 Relaciones Interiores</t>
  </si>
  <si>
    <t xml:space="preserve">1.5 Administración Fiscal</t>
  </si>
  <si>
    <t xml:space="preserve">1.6 Control de la Gestión Pública</t>
  </si>
  <si>
    <t xml:space="preserve">1.7 Información y Estadísticas Básicas</t>
  </si>
  <si>
    <t xml:space="preserve">II - SERVICIOS DE SEGURIDAD</t>
  </si>
  <si>
    <t xml:space="preserve">III - SERVICIOS SOCIALES</t>
  </si>
  <si>
    <t xml:space="preserve">IV - SERVICIOS ECONÓMICOS</t>
  </si>
  <si>
    <t xml:space="preserve">V - DEUDA PUBLICA</t>
  </si>
  <si>
    <t xml:space="preserve">GASTO POR OBJETO</t>
  </si>
  <si>
    <t xml:space="preserve">Cód. Gasto</t>
  </si>
  <si>
    <t xml:space="preserve">Gasto</t>
  </si>
  <si>
    <t xml:space="preserve">Créd. Original</t>
  </si>
  <si>
    <t xml:space="preserve">Aumentos</t>
  </si>
  <si>
    <t xml:space="preserve">Disminuciones</t>
  </si>
  <si>
    <t xml:space="preserve">Créd. Vigente</t>
  </si>
  <si>
    <t xml:space="preserve">Compromiso</t>
  </si>
  <si>
    <t xml:space="preserve">Devengado</t>
  </si>
  <si>
    <t xml:space="preserve">Mandado a Pagar</t>
  </si>
  <si>
    <t xml:space="preserve">Pagado</t>
  </si>
  <si>
    <t xml:space="preserve">No Ejecutado</t>
  </si>
  <si>
    <t xml:space="preserve">GASTOS EN PERSONAL                                                    </t>
  </si>
  <si>
    <t xml:space="preserve">Personal permanente                                                   </t>
  </si>
  <si>
    <t xml:space="preserve">Retribuciones del Cargo                                               </t>
  </si>
  <si>
    <t xml:space="preserve">Retribuciones a personal directivo y de control                       </t>
  </si>
  <si>
    <t xml:space="preserve">Retribuciones que no hacen al cargo                                   </t>
  </si>
  <si>
    <t xml:space="preserve">Sueldo anual complementario                                           </t>
  </si>
  <si>
    <t xml:space="preserve">Otros gastos en personal                                              </t>
  </si>
  <si>
    <t xml:space="preserve">Contribuciones patronales                                             </t>
  </si>
  <si>
    <t xml:space="preserve">Complementos                                                          </t>
  </si>
  <si>
    <t xml:space="preserve">Personal Temporario                                                   </t>
  </si>
  <si>
    <t xml:space="preserve">Retribuciones del cargo                                               </t>
  </si>
  <si>
    <t xml:space="preserve">Servicios extraordinarios                                             </t>
  </si>
  <si>
    <t xml:space="preserve">Retribuciones extraordinarias                                         </t>
  </si>
  <si>
    <t xml:space="preserve">Asignaciones familiares                                               </t>
  </si>
  <si>
    <t xml:space="preserve">Asistencia social al personal                                         </t>
  </si>
  <si>
    <t xml:space="preserve">Seguros de Riesgo del Trabajo</t>
  </si>
  <si>
    <t xml:space="preserve">Beneficios y compensaciones                                           </t>
  </si>
  <si>
    <t xml:space="preserve">BIENES DE CONSUMO                                                     </t>
  </si>
  <si>
    <t xml:space="preserve">Productos alimenticios, agropecuarios y forestales                    </t>
  </si>
  <si>
    <t xml:space="preserve">Alimentos para personas                                               </t>
  </si>
  <si>
    <t xml:space="preserve">Otros n.e.p.                                                          </t>
  </si>
  <si>
    <t xml:space="preserve">Textiles y Vestuario</t>
  </si>
  <si>
    <t xml:space="preserve">Hilados y Telas</t>
  </si>
  <si>
    <t xml:space="preserve">Prendas de Vestir</t>
  </si>
  <si>
    <t xml:space="preserve">Confecciones Textiles</t>
  </si>
  <si>
    <t xml:space="preserve">Productos de papel, cartón e impresos                                 </t>
  </si>
  <si>
    <t xml:space="preserve">Papel y carton</t>
  </si>
  <si>
    <t xml:space="preserve">Papel para computación</t>
  </si>
  <si>
    <t xml:space="preserve">Productos de artes gráficas</t>
  </si>
  <si>
    <t xml:space="preserve">Productos de Papel y Cartón </t>
  </si>
  <si>
    <t xml:space="preserve">Libros, revistas y periódicos    </t>
  </si>
  <si>
    <t xml:space="preserve">Productos de cuero y caucho                                           </t>
  </si>
  <si>
    <t xml:space="preserve">Cueros y Pieles</t>
  </si>
  <si>
    <t xml:space="preserve">Cubiertas y cámaras  de aire</t>
  </si>
  <si>
    <t xml:space="preserve">Productos químicos, combustibles y lubricantes                        </t>
  </si>
  <si>
    <t xml:space="preserve">Productos farmaceuticos y medicinales</t>
  </si>
  <si>
    <t xml:space="preserve">Combustibles y lubricantes                                            </t>
  </si>
  <si>
    <t xml:space="preserve">Otros n e p                                                           </t>
  </si>
  <si>
    <t xml:space="preserve">Productos de minerales no metálicos                                   </t>
  </si>
  <si>
    <t xml:space="preserve">Productos de vidrio</t>
  </si>
  <si>
    <t xml:space="preserve">Productos de loza y porcelana</t>
  </si>
  <si>
    <t xml:space="preserve">Productos metálicos                                                   </t>
  </si>
  <si>
    <t xml:space="preserve">Herramientas menores</t>
  </si>
  <si>
    <t xml:space="preserve">Minerales                                                             </t>
  </si>
  <si>
    <t xml:space="preserve">Otros bienes de consumo                                               </t>
  </si>
  <si>
    <t xml:space="preserve">Elementos de limpieza                                                 </t>
  </si>
  <si>
    <t xml:space="preserve">Utiles de escritorio, oficina y enseñanza                             </t>
  </si>
  <si>
    <t xml:space="preserve">Utiles y materiales eléctricos                   </t>
  </si>
  <si>
    <t xml:space="preserve">Utensillos de cocina y comedor</t>
  </si>
  <si>
    <t xml:space="preserve">Repuestos y accesorios                                                </t>
  </si>
  <si>
    <t xml:space="preserve">Otros n.e.p                                                           </t>
  </si>
  <si>
    <t xml:space="preserve">SERVICIOS NO PERSONALES                                               </t>
  </si>
  <si>
    <t xml:space="preserve">Servicios básicos                                                     </t>
  </si>
  <si>
    <t xml:space="preserve">Energía eléctrica                                                     </t>
  </si>
  <si>
    <t xml:space="preserve">Agua                                                                  </t>
  </si>
  <si>
    <t xml:space="preserve">Gas                                                                   </t>
  </si>
  <si>
    <t xml:space="preserve">Teléfonos, telex y telefax                                            </t>
  </si>
  <si>
    <t xml:space="preserve">Correos y telégrafo                                                   </t>
  </si>
  <si>
    <t xml:space="preserve">Alquileres y derechos                                                 </t>
  </si>
  <si>
    <t xml:space="preserve">Alquiler de edificios y locales</t>
  </si>
  <si>
    <t xml:space="preserve">Alquileres de fotocopiadoras                                          </t>
  </si>
  <si>
    <t xml:space="preserve">Derechos de Bienes Intangibles </t>
  </si>
  <si>
    <t xml:space="preserve">Mantenimiento, reparación y limpieza                                  </t>
  </si>
  <si>
    <t xml:space="preserve">Mantenimiento y reparación de edificios y locales                     </t>
  </si>
  <si>
    <t xml:space="preserve">Mantenimiento y reparación de vehiculos                               </t>
  </si>
  <si>
    <t xml:space="preserve">Mantenimiento y reparación de maquinaria y equipo</t>
  </si>
  <si>
    <t xml:space="preserve">Limpieza, aseo y fumigación                                           </t>
  </si>
  <si>
    <t xml:space="preserve">Mantenimiento de Sistemas Informaticos</t>
  </si>
  <si>
    <t xml:space="preserve">Servicios técnicos y profesionales                                    </t>
  </si>
  <si>
    <t xml:space="preserve">Estudios, investigaciones y proyectos de factibilidad</t>
  </si>
  <si>
    <t xml:space="preserve">Médicos y sanitarios                                                  </t>
  </si>
  <si>
    <t xml:space="preserve">Jurídicos</t>
  </si>
  <si>
    <t xml:space="preserve">Contabilidad y Auditoria                                              </t>
  </si>
  <si>
    <t xml:space="preserve">De capacitación                                                       </t>
  </si>
  <si>
    <t xml:space="preserve">De informática y sistemas computarizados                              </t>
  </si>
  <si>
    <t xml:space="preserve">Servicios comerciales y financieros                                   </t>
  </si>
  <si>
    <t xml:space="preserve">Transporte                                                            </t>
  </si>
  <si>
    <t xml:space="preserve">Almacenamiento                                                        </t>
  </si>
  <si>
    <t xml:space="preserve">Imprenta, publicaciones y reproducciones                              </t>
  </si>
  <si>
    <t xml:space="preserve">Primas y gastos de seguros</t>
  </si>
  <si>
    <t xml:space="preserve">Comisiones Bancarias</t>
  </si>
  <si>
    <t xml:space="preserve">Internet                                                              </t>
  </si>
  <si>
    <t xml:space="preserve">Publicidad y propaganda</t>
  </si>
  <si>
    <t xml:space="preserve">Pasajes y viáticos                                                   </t>
  </si>
  <si>
    <t xml:space="preserve">Pasajes                                                               </t>
  </si>
  <si>
    <t xml:space="preserve">Viáticos                                                              </t>
  </si>
  <si>
    <t xml:space="preserve">Impuestos, derechos y tasas                                           </t>
  </si>
  <si>
    <t xml:space="preserve">Impuestos directos</t>
  </si>
  <si>
    <t xml:space="preserve">Derechos y tasas</t>
  </si>
  <si>
    <t xml:space="preserve">Multas, recargos y gs judiciales</t>
  </si>
  <si>
    <t xml:space="preserve">Otros Servicios                                                       </t>
  </si>
  <si>
    <t xml:space="preserve">Servicios de ceremonial</t>
  </si>
  <si>
    <t xml:space="preserve">Servicios de vigilancia</t>
  </si>
  <si>
    <t xml:space="preserve">BIENES DE USO                                                         </t>
  </si>
  <si>
    <t xml:space="preserve">Bienes Preexistentes                                                  </t>
  </si>
  <si>
    <t xml:space="preserve">Tierras y terrenos                                                    </t>
  </si>
  <si>
    <t xml:space="preserve">Construcciones</t>
  </si>
  <si>
    <t xml:space="preserve">Construcciones en bienes de dominio privado                           </t>
  </si>
  <si>
    <t xml:space="preserve">Construcciones en bienes de dominio público                           </t>
  </si>
  <si>
    <t xml:space="preserve">Maquinaria y equipo                                                   </t>
  </si>
  <si>
    <t xml:space="preserve">Equipo de transporte, tracción y elevación</t>
  </si>
  <si>
    <t xml:space="preserve">Equipo de comunicación y señalamiento</t>
  </si>
  <si>
    <t xml:space="preserve">Equipo audiovisual, educacional y recreativo</t>
  </si>
  <si>
    <t xml:space="preserve">Equipo para computación                                               </t>
  </si>
  <si>
    <t xml:space="preserve">Equipo de oficina y muebles                                           </t>
  </si>
  <si>
    <t xml:space="preserve">Herramientas y repuestos mayores</t>
  </si>
  <si>
    <t xml:space="preserve">Equipos varios                                                        </t>
  </si>
  <si>
    <t xml:space="preserve">Equipo de Seguridad</t>
  </si>
  <si>
    <t xml:space="preserve">Libros, revistas y otros elementos coleccionables                     </t>
  </si>
  <si>
    <t xml:space="preserve">Activos intangibles                                                   </t>
  </si>
  <si>
    <t xml:space="preserve">Programas de Computación</t>
  </si>
  <si>
    <t xml:space="preserve">GASTOS FIGURATIVOS</t>
  </si>
  <si>
    <t xml:space="preserve">TOTAL DE GASTOS 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</si>
</sst>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mm/yy"/>
    <numFmt numFmtId="166" formatCode="_(* #,##0.00_);_(* \(#,##0.00\);_(* \-??_);_(@_)"/>
    <numFmt numFmtId="167" formatCode="@"/>
    <numFmt numFmtId="168" formatCode="[$$-2C0A]\ #,##0.00"/>
    <numFmt numFmtId="169" formatCode="#,##0.00"/>
    <numFmt numFmtId="170" formatCode="_-* #,##0.00\ _€_-;\-* #,##0.00\ _€_-;_-* \-??\ _€_-;_-@_-"/>
    <numFmt numFmtId="171" formatCode="#,##0"/>
    <numFmt numFmtId="172" formatCode="&quot;$ &quot;#,##0.00;&quot;$ -&quot;#,##0.00"/>
    <numFmt numFmtId="173" formatCode="0_);\(0\)"/>
    <numFmt numFmtId="174" formatCode="_ * #,##0.00_ ;_ * \-#,##0.00_ ;_ * \-??_ ;_ @_ "/>
    <numFmt numFmtId="175" formatCode="_ &quot;$ &quot;* #,##0.00_ ;_ &quot;$ &quot;* \-#,##0.00_ ;_ &quot;$ &quot;* \-??_ ;_ @_ "/>
    <numFmt numFmtId="176" formatCode="* #,##0.00\ ;* \-#,##0.00\ ;* \-#\ ;@\ "/>
    <numFmt numFmtId="177" formatCode="#,##0.00;\-#,##0.00"/>
    <numFmt numFmtId="178" formatCode="[$$-2C0A]\ #,##0.00;[$$-2C0A]&quot; -&quot;#,##0.00"/>
    <numFmt numFmtId="179" formatCode="[$$-2C0A]#,##0.00;[RED]\([$$-2C0A]#,##0.00\)"/>
  </numFmts>
  <fonts count="30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2"/>
      <name val="Times New Roman"/>
      <family val="1"/>
      <charset val="1"/>
    </font>
    <font>
      <b val="true"/>
      <sz val="12"/>
      <name val="Times New Roman"/>
      <family val="1"/>
      <charset val="1"/>
    </font>
    <font>
      <sz val="8"/>
      <name val="Times New Roman"/>
      <family val="1"/>
      <charset val="1"/>
    </font>
    <font>
      <sz val="11"/>
      <color rgb="FF000000"/>
      <name val="Times New Roman"/>
      <family val="1"/>
      <charset val="1"/>
    </font>
    <font>
      <b val="true"/>
      <sz val="10"/>
      <name val="Times New Roman"/>
      <family val="1"/>
      <charset val="1"/>
    </font>
    <font>
      <b val="true"/>
      <u val="single"/>
      <sz val="12"/>
      <name val="Times New Roman"/>
      <family val="1"/>
      <charset val="1"/>
    </font>
    <font>
      <sz val="11"/>
      <color rgb="FF000000"/>
      <name val="Calibri"/>
      <family val="2"/>
      <charset val="1"/>
    </font>
    <font>
      <sz val="10"/>
      <name val="Times New Roman"/>
      <family val="1"/>
      <charset val="1"/>
    </font>
    <font>
      <i val="true"/>
      <sz val="12"/>
      <name val="Times New Roman"/>
      <family val="1"/>
      <charset val="1"/>
    </font>
    <font>
      <sz val="8"/>
      <color rgb="FF000000"/>
      <name val="Tahoma"/>
      <family val="2"/>
      <charset val="1"/>
    </font>
    <font>
      <b val="true"/>
      <sz val="11"/>
      <name val="Times New Roman"/>
      <family val="1"/>
      <charset val="1"/>
    </font>
    <font>
      <sz val="8"/>
      <name val="Arial"/>
      <family val="2"/>
      <charset val="1"/>
    </font>
    <font>
      <b val="true"/>
      <i val="true"/>
      <sz val="10"/>
      <name val="Times New Roman"/>
      <family val="1"/>
      <charset val="1"/>
    </font>
    <font>
      <b val="true"/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9"/>
      <name val="Times New Roman"/>
      <family val="1"/>
      <charset val="1"/>
    </font>
    <font>
      <b val="true"/>
      <sz val="9"/>
      <name val="Times New Roman"/>
      <family val="1"/>
      <charset val="1"/>
    </font>
    <font>
      <sz val="9"/>
      <name val="Times New Roman"/>
      <family val="1"/>
      <charset val="1"/>
    </font>
    <font>
      <i val="true"/>
      <u val="single"/>
      <sz val="10"/>
      <name val="Times New Roman"/>
      <family val="1"/>
      <charset val="1"/>
    </font>
    <font>
      <i val="true"/>
      <sz val="10"/>
      <name val="Times New Roman"/>
      <family val="1"/>
      <charset val="1"/>
    </font>
    <font>
      <b val="true"/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i val="true"/>
      <sz val="10"/>
      <color rgb="FF000000"/>
      <name val="Times New Roman"/>
      <family val="1"/>
      <charset val="1"/>
    </font>
    <font>
      <b val="true"/>
      <sz val="10"/>
      <name val="Arial"/>
      <family val="2"/>
      <charset val="1"/>
    </font>
    <font>
      <b val="true"/>
      <sz val="11"/>
      <color rgb="FF000000"/>
      <name val="Times New Roman"/>
      <family val="1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CCCCC"/>
      </patternFill>
    </fill>
    <fill>
      <patternFill patternType="solid">
        <fgColor rgb="FFCCCCCC"/>
        <bgColor rgb="FFC0C0C0"/>
      </patternFill>
    </fill>
    <fill>
      <patternFill patternType="solid">
        <fgColor rgb="FF99CCFF"/>
        <bgColor rgb="FFC0C0C0"/>
      </patternFill>
    </fill>
    <fill>
      <patternFill patternType="solid">
        <fgColor rgb="FFC0C0C0"/>
        <bgColor rgb="FFCCCCCC"/>
      </patternFill>
    </fill>
  </fills>
  <borders count="3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thin"/>
      <top style="thin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11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6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25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5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0" xfId="2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0" xfId="2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2" xfId="2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2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2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25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3" borderId="4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4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2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5" xfId="25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4" xfId="25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4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3" borderId="6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4" xfId="25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6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9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5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6" fillId="0" borderId="0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25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25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25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5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0" xfId="25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6" fillId="0" borderId="0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0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1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2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2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3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4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4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6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7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7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6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8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9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4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4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0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15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19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2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23" xfId="2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1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22" xfId="2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5" fillId="0" borderId="23" xfId="2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1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2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22" xfId="2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3" fillId="0" borderId="23" xfId="2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2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21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4" borderId="22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4" borderId="22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4" borderId="22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4" borderId="22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6" fillId="4" borderId="23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21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22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22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23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22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22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23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22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22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22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23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22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3" fillId="0" borderId="22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4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25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25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5" fillId="2" borderId="0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0" xfId="2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5" fillId="2" borderId="0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27" xfId="24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2" fillId="4" borderId="27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27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7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27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7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7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0" borderId="27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27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4" borderId="27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27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27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27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7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1" fillId="0" borderId="27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27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7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0" borderId="27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27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5" borderId="27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27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2" borderId="27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27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6" borderId="27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27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2" borderId="27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7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7" xfId="24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2" borderId="27" xfId="24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27" xfId="24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27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2" borderId="27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27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27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7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7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27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6" borderId="28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9" fillId="6" borderId="27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0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0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2" borderId="22" xfId="2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22" xfId="25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29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0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6" fillId="0" borderId="31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20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3" borderId="15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0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6" fillId="0" borderId="15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6" fillId="0" borderId="15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15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2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32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33" xfId="2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33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3" borderId="22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2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9" fillId="4" borderId="2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9" fillId="4" borderId="2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4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4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2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3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2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2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4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5" fillId="4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9" fillId="4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9" fillId="4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2" fillId="4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7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7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Millares 3" xfId="21"/>
    <cellStyle name="Millares_Fondo fiduciario al 30.09. 2009" xfId="22"/>
    <cellStyle name="Normal 2" xfId="23"/>
    <cellStyle name="Normal_AIF ANTES DE MODIFICACION IPAUSS. DEVENGADO" xfId="24"/>
    <cellStyle name="Normal_Fondo fiduciario al 30.09. 2009" xfId="2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5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6.jpe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27.jpe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28.jpe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29.jpeg"/><Relationship Id="rId2" Type="http://schemas.openxmlformats.org/officeDocument/2006/relationships/image" Target="../media/image30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162360</xdr:colOff>
      <xdr:row>0</xdr:row>
      <xdr:rowOff>66600</xdr:rowOff>
    </xdr:from>
    <xdr:to>
      <xdr:col>3</xdr:col>
      <xdr:colOff>2279880</xdr:colOff>
      <xdr:row>8</xdr:row>
      <xdr:rowOff>75600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771840" y="66600"/>
          <a:ext cx="5987160" cy="153288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896400</xdr:colOff>
      <xdr:row>0</xdr:row>
      <xdr:rowOff>0</xdr:rowOff>
    </xdr:from>
    <xdr:to>
      <xdr:col>6</xdr:col>
      <xdr:colOff>772560</xdr:colOff>
      <xdr:row>8</xdr:row>
      <xdr:rowOff>22680</xdr:rowOff>
    </xdr:to>
    <xdr:pic>
      <xdr:nvPicPr>
        <xdr:cNvPr id="1" name="Picture 1_1" descr=""/>
        <xdr:cNvPicPr/>
      </xdr:nvPicPr>
      <xdr:blipFill>
        <a:blip r:embed="rId1"/>
        <a:stretch/>
      </xdr:blipFill>
      <xdr:spPr>
        <a:xfrm>
          <a:off x="4419720" y="0"/>
          <a:ext cx="6896880" cy="162288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49320</xdr:colOff>
      <xdr:row>0</xdr:row>
      <xdr:rowOff>104760</xdr:rowOff>
    </xdr:from>
    <xdr:to>
      <xdr:col>3</xdr:col>
      <xdr:colOff>1678680</xdr:colOff>
      <xdr:row>8</xdr:row>
      <xdr:rowOff>141480</xdr:rowOff>
    </xdr:to>
    <xdr:pic>
      <xdr:nvPicPr>
        <xdr:cNvPr id="2" name="Picture 1_0" descr=""/>
        <xdr:cNvPicPr/>
      </xdr:nvPicPr>
      <xdr:blipFill>
        <a:blip r:embed="rId1"/>
        <a:stretch/>
      </xdr:blipFill>
      <xdr:spPr>
        <a:xfrm>
          <a:off x="49320" y="104760"/>
          <a:ext cx="6459120" cy="148428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142920</xdr:colOff>
      <xdr:row>0</xdr:row>
      <xdr:rowOff>104760</xdr:rowOff>
    </xdr:from>
    <xdr:to>
      <xdr:col>3</xdr:col>
      <xdr:colOff>1527120</xdr:colOff>
      <xdr:row>10</xdr:row>
      <xdr:rowOff>95040</xdr:rowOff>
    </xdr:to>
    <xdr:pic>
      <xdr:nvPicPr>
        <xdr:cNvPr id="3" name="Picture 1" descr=""/>
        <xdr:cNvPicPr/>
      </xdr:nvPicPr>
      <xdr:blipFill>
        <a:blip r:embed="rId1"/>
        <a:stretch/>
      </xdr:blipFill>
      <xdr:spPr>
        <a:xfrm>
          <a:off x="368280" y="104760"/>
          <a:ext cx="5988600" cy="181908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335520</xdr:colOff>
      <xdr:row>0</xdr:row>
      <xdr:rowOff>0</xdr:rowOff>
    </xdr:from>
    <xdr:to>
      <xdr:col>9</xdr:col>
      <xdr:colOff>431640</xdr:colOff>
      <xdr:row>9</xdr:row>
      <xdr:rowOff>133560</xdr:rowOff>
    </xdr:to>
    <xdr:pic>
      <xdr:nvPicPr>
        <xdr:cNvPr id="4" name="Picture 1_2" descr=""/>
        <xdr:cNvPicPr/>
      </xdr:nvPicPr>
      <xdr:blipFill>
        <a:blip r:embed="rId1"/>
        <a:stretch/>
      </xdr:blipFill>
      <xdr:spPr>
        <a:xfrm>
          <a:off x="1060560" y="0"/>
          <a:ext cx="11483640" cy="1762200"/>
        </a:xfrm>
        <a:prstGeom prst="rect">
          <a:avLst/>
        </a:prstGeom>
        <a:ln w="9360">
          <a:noFill/>
        </a:ln>
      </xdr:spPr>
    </xdr:pic>
    <xdr:clientData/>
  </xdr:twoCellAnchor>
  <xdr:twoCellAnchor editAs="twoCell">
    <xdr:from>
      <xdr:col>1</xdr:col>
      <xdr:colOff>431640</xdr:colOff>
      <xdr:row>110</xdr:row>
      <xdr:rowOff>32040</xdr:rowOff>
    </xdr:from>
    <xdr:to>
      <xdr:col>9</xdr:col>
      <xdr:colOff>31320</xdr:colOff>
      <xdr:row>116</xdr:row>
      <xdr:rowOff>160920</xdr:rowOff>
    </xdr:to>
    <xdr:pic>
      <xdr:nvPicPr>
        <xdr:cNvPr id="5" name="Picture 1_3" descr=""/>
        <xdr:cNvPicPr/>
      </xdr:nvPicPr>
      <xdr:blipFill>
        <a:blip r:embed="rId2"/>
        <a:stretch/>
      </xdr:blipFill>
      <xdr:spPr>
        <a:xfrm>
          <a:off x="1156680" y="18406800"/>
          <a:ext cx="10987200" cy="1603440"/>
        </a:xfrm>
        <a:prstGeom prst="rect">
          <a:avLst/>
        </a:prstGeom>
        <a:ln w="936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3333FF"/>
    <pageSetUpPr fitToPage="false"/>
  </sheetPr>
  <dimension ref="A1:AMJ106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71" zoomScalePageLayoutView="100" workbookViewId="0">
      <selection pane="topLeft" activeCell="I50" activeCellId="0" sqref="I50"/>
    </sheetView>
  </sheetViews>
  <sheetFormatPr defaultColWidth="11.4921875" defaultRowHeight="15" zeroHeight="false" outlineLevelRow="0" outlineLevelCol="0"/>
  <cols>
    <col collapsed="false" customWidth="true" hidden="false" outlineLevel="0" max="1" min="1" style="1" width="3.63"/>
    <col collapsed="false" customWidth="true" hidden="false" outlineLevel="0" max="2" min="2" style="1" width="4.25"/>
    <col collapsed="false" customWidth="true" hidden="false" outlineLevel="0" max="3" min="3" style="1" width="50"/>
    <col collapsed="false" customWidth="true" hidden="false" outlineLevel="0" max="4" min="4" style="1" width="30.5"/>
    <col collapsed="false" customWidth="true" hidden="false" outlineLevel="0" max="5" min="5" style="1" width="9.38"/>
    <col collapsed="false" customWidth="true" hidden="true" outlineLevel="0" max="8" min="6" style="1" width="10.5"/>
    <col collapsed="false" customWidth="true" hidden="false" outlineLevel="0" max="9" min="9" style="1" width="12.5"/>
    <col collapsed="false" customWidth="false" hidden="false" outlineLevel="0" max="1005" min="10" style="1" width="11.5"/>
    <col collapsed="false" customWidth="true" hidden="false" outlineLevel="0" max="1024" min="1006" style="0" width="10.5"/>
  </cols>
  <sheetData>
    <row r="1" customFormat="false" ht="15" hidden="false" customHeight="false" outlineLevel="0" collapsed="false">
      <c r="A1" s="2"/>
      <c r="B1" s="2"/>
      <c r="C1" s="2"/>
      <c r="D1" s="2"/>
      <c r="E1" s="2"/>
    </row>
    <row r="2" customFormat="false" ht="15" hidden="false" customHeight="false" outlineLevel="0" collapsed="false">
      <c r="A2" s="3"/>
      <c r="B2" s="3"/>
      <c r="C2" s="3"/>
      <c r="D2" s="3"/>
      <c r="E2" s="3"/>
    </row>
    <row r="3" customFormat="false" ht="15" hidden="false" customHeight="false" outlineLevel="0" collapsed="false">
      <c r="A3" s="3"/>
      <c r="B3" s="3"/>
      <c r="C3" s="3"/>
      <c r="D3" s="3"/>
      <c r="E3" s="3"/>
    </row>
    <row r="4" customFormat="false" ht="15" hidden="false" customHeight="false" outlineLevel="0" collapsed="false">
      <c r="A4" s="3"/>
      <c r="B4" s="3"/>
      <c r="C4" s="3"/>
      <c r="D4" s="3"/>
      <c r="E4" s="3"/>
    </row>
    <row r="5" customFormat="false" ht="15" hidden="false" customHeight="false" outlineLevel="0" collapsed="false">
      <c r="A5" s="3"/>
      <c r="B5" s="3"/>
      <c r="C5" s="3"/>
      <c r="D5" s="3"/>
      <c r="E5" s="3"/>
    </row>
    <row r="6" customFormat="false" ht="15" hidden="false" customHeight="false" outlineLevel="0" collapsed="false">
      <c r="A6" s="3"/>
      <c r="B6" s="3"/>
      <c r="C6" s="3"/>
      <c r="D6" s="3"/>
      <c r="E6" s="3"/>
    </row>
    <row r="7" customFormat="false" ht="15" hidden="false" customHeight="false" outlineLevel="0" collapsed="false">
      <c r="A7" s="3"/>
      <c r="B7" s="3"/>
      <c r="C7" s="3"/>
      <c r="D7" s="3"/>
      <c r="E7" s="3"/>
    </row>
    <row r="10" s="5" customFormat="true" ht="23.85" hidden="false" customHeight="true" outlineLevel="0" collapsed="false">
      <c r="A10" s="4" t="s">
        <v>0</v>
      </c>
      <c r="B10" s="4"/>
      <c r="C10" s="4"/>
      <c r="D10" s="4"/>
      <c r="E10" s="4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s="5" customFormat="true" ht="15" hidden="false" customHeight="false" outlineLevel="0" collapsed="false">
      <c r="A11" s="6"/>
      <c r="B11" s="6"/>
      <c r="C11" s="6"/>
      <c r="D11" s="6"/>
      <c r="E11" s="6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customFormat="false" ht="15" hidden="false" customHeight="false" outlineLevel="0" collapsed="false">
      <c r="A12" s="7" t="s">
        <v>1</v>
      </c>
      <c r="B12" s="7"/>
      <c r="C12" s="7"/>
      <c r="D12" s="7"/>
      <c r="E12" s="7"/>
    </row>
    <row r="13" customFormat="false" ht="15" hidden="false" customHeight="false" outlineLevel="0" collapsed="false">
      <c r="A13" s="7" t="s">
        <v>2</v>
      </c>
      <c r="B13" s="7"/>
      <c r="C13" s="7"/>
      <c r="D13" s="7"/>
      <c r="E13" s="7"/>
    </row>
    <row r="14" customFormat="false" ht="15" hidden="false" customHeight="false" outlineLevel="0" collapsed="false">
      <c r="A14" s="8"/>
      <c r="B14" s="9"/>
      <c r="C14" s="9" t="s">
        <v>3</v>
      </c>
      <c r="D14" s="9"/>
      <c r="E14" s="9"/>
      <c r="F14" s="9"/>
    </row>
    <row r="15" customFormat="false" ht="15" hidden="false" customHeight="false" outlineLevel="0" collapsed="false">
      <c r="D15" s="10"/>
      <c r="E15" s="11"/>
      <c r="F15" s="11"/>
      <c r="G15" s="11"/>
      <c r="H15" s="11"/>
    </row>
    <row r="16" customFormat="false" ht="15" hidden="false" customHeight="false" outlineLevel="0" collapsed="false">
      <c r="A16" s="12"/>
      <c r="B16" s="13"/>
      <c r="C16" s="14"/>
      <c r="D16" s="15" t="s">
        <v>4</v>
      </c>
      <c r="E16" s="16"/>
    </row>
    <row r="17" customFormat="false" ht="15" hidden="false" customHeight="false" outlineLevel="0" collapsed="false">
      <c r="A17" s="17" t="s">
        <v>5</v>
      </c>
      <c r="B17" s="17"/>
      <c r="C17" s="17"/>
      <c r="D17" s="15"/>
      <c r="E17" s="16"/>
    </row>
    <row r="18" customFormat="false" ht="15" hidden="false" customHeight="false" outlineLevel="0" collapsed="false">
      <c r="A18" s="18"/>
      <c r="B18" s="19"/>
      <c r="C18" s="20"/>
      <c r="D18" s="15"/>
      <c r="E18" s="16"/>
    </row>
    <row r="19" customFormat="false" ht="15" hidden="false" customHeight="false" outlineLevel="0" collapsed="false">
      <c r="A19" s="21"/>
      <c r="B19" s="22"/>
      <c r="C19" s="22"/>
      <c r="D19" s="23"/>
      <c r="E19" s="24"/>
    </row>
    <row r="20" customFormat="false" ht="15" hidden="false" customHeight="false" outlineLevel="0" collapsed="false">
      <c r="A20" s="25" t="s">
        <v>6</v>
      </c>
      <c r="B20" s="26" t="s">
        <v>7</v>
      </c>
      <c r="C20" s="20"/>
      <c r="D20" s="27" t="n">
        <f aca="false">SUM(D21:D27)</f>
        <v>69181644.98</v>
      </c>
      <c r="E20" s="28"/>
      <c r="I20" s="29"/>
    </row>
    <row r="21" customFormat="false" ht="15" hidden="false" customHeight="false" outlineLevel="0" collapsed="false">
      <c r="A21" s="30"/>
      <c r="B21" s="11" t="s">
        <v>8</v>
      </c>
      <c r="C21" s="11"/>
      <c r="D21" s="31" t="n">
        <v>130000</v>
      </c>
      <c r="E21" s="24"/>
      <c r="I21" s="29"/>
    </row>
    <row r="22" customFormat="false" ht="15" hidden="false" customHeight="false" outlineLevel="0" collapsed="false">
      <c r="A22" s="30"/>
      <c r="B22" s="11" t="s">
        <v>9</v>
      </c>
      <c r="C22" s="11"/>
      <c r="D22" s="31" t="n">
        <v>6350447.93</v>
      </c>
      <c r="E22" s="24"/>
      <c r="I22" s="29"/>
    </row>
    <row r="23" customFormat="false" ht="15" hidden="false" customHeight="false" outlineLevel="0" collapsed="false">
      <c r="A23" s="30"/>
      <c r="B23" s="11" t="s">
        <v>10</v>
      </c>
      <c r="C23" s="11"/>
      <c r="D23" s="31" t="n">
        <v>0</v>
      </c>
      <c r="E23" s="24"/>
      <c r="I23" s="29"/>
    </row>
    <row r="24" customFormat="false" ht="15" hidden="false" customHeight="false" outlineLevel="0" collapsed="false">
      <c r="A24" s="30"/>
      <c r="B24" s="11" t="s">
        <v>11</v>
      </c>
      <c r="C24" s="11"/>
      <c r="D24" s="31" t="n">
        <v>0</v>
      </c>
      <c r="E24" s="24"/>
      <c r="I24" s="29"/>
    </row>
    <row r="25" customFormat="false" ht="15" hidden="false" customHeight="false" outlineLevel="0" collapsed="false">
      <c r="A25" s="30"/>
      <c r="B25" s="11" t="s">
        <v>12</v>
      </c>
      <c r="C25" s="11"/>
      <c r="D25" s="31" t="n">
        <v>62701197.05</v>
      </c>
      <c r="E25" s="24"/>
      <c r="I25" s="29"/>
    </row>
    <row r="26" customFormat="false" ht="15" hidden="false" customHeight="false" outlineLevel="0" collapsed="false">
      <c r="A26" s="30"/>
      <c r="B26" s="11" t="s">
        <v>13</v>
      </c>
      <c r="C26" s="11"/>
      <c r="D26" s="31" t="n">
        <v>0</v>
      </c>
      <c r="E26" s="24"/>
      <c r="I26" s="29"/>
    </row>
    <row r="27" customFormat="false" ht="15" hidden="false" customHeight="false" outlineLevel="0" collapsed="false">
      <c r="A27" s="30"/>
      <c r="B27" s="11" t="s">
        <v>14</v>
      </c>
      <c r="C27" s="11"/>
      <c r="D27" s="31" t="n">
        <v>0</v>
      </c>
      <c r="E27" s="24"/>
      <c r="I27" s="29"/>
    </row>
    <row r="28" customFormat="false" ht="15" hidden="false" customHeight="false" outlineLevel="0" collapsed="false">
      <c r="A28" s="30"/>
      <c r="B28" s="11"/>
      <c r="C28" s="11"/>
      <c r="D28" s="31"/>
      <c r="E28" s="24"/>
      <c r="I28" s="29"/>
    </row>
    <row r="29" customFormat="false" ht="15" hidden="false" customHeight="false" outlineLevel="0" collapsed="false">
      <c r="A29" s="25" t="s">
        <v>15</v>
      </c>
      <c r="B29" s="26" t="s">
        <v>16</v>
      </c>
      <c r="C29" s="32"/>
      <c r="D29" s="27" t="n">
        <f aca="false">+D30+D31+D32+D42</f>
        <v>41836996.44</v>
      </c>
      <c r="E29" s="28"/>
      <c r="I29" s="29"/>
    </row>
    <row r="30" customFormat="false" ht="15" hidden="false" customHeight="false" outlineLevel="0" collapsed="false">
      <c r="A30" s="30"/>
      <c r="B30" s="11" t="s">
        <v>17</v>
      </c>
      <c r="C30" s="11"/>
      <c r="D30" s="31" t="n">
        <v>27692941.6</v>
      </c>
      <c r="E30" s="24"/>
      <c r="I30" s="29"/>
    </row>
    <row r="31" customFormat="false" ht="15" hidden="false" customHeight="false" outlineLevel="0" collapsed="false">
      <c r="A31" s="30"/>
      <c r="B31" s="11" t="s">
        <v>18</v>
      </c>
      <c r="C31" s="11"/>
      <c r="D31" s="31" t="n">
        <v>14069386.69</v>
      </c>
      <c r="E31" s="24"/>
      <c r="I31" s="29"/>
    </row>
    <row r="32" customFormat="false" ht="15" hidden="false" customHeight="false" outlineLevel="0" collapsed="false">
      <c r="A32" s="30"/>
      <c r="B32" s="11" t="s">
        <v>19</v>
      </c>
      <c r="C32" s="11"/>
      <c r="D32" s="31" t="n">
        <v>0</v>
      </c>
      <c r="E32" s="33"/>
      <c r="I32" s="29"/>
    </row>
    <row r="33" customFormat="false" ht="15" hidden="false" customHeight="false" outlineLevel="0" collapsed="false">
      <c r="A33" s="30"/>
      <c r="B33" s="11" t="s">
        <v>20</v>
      </c>
      <c r="C33" s="11"/>
      <c r="D33" s="31"/>
      <c r="E33" s="24"/>
      <c r="I33" s="29"/>
    </row>
    <row r="34" customFormat="false" ht="15" hidden="false" customHeight="false" outlineLevel="0" collapsed="false">
      <c r="A34" s="30"/>
      <c r="B34" s="11" t="s">
        <v>21</v>
      </c>
      <c r="C34" s="11"/>
      <c r="D34" s="31"/>
      <c r="E34" s="24"/>
      <c r="I34" s="29"/>
    </row>
    <row r="35" customFormat="false" ht="15" hidden="false" customHeight="false" outlineLevel="0" collapsed="false">
      <c r="A35" s="30"/>
      <c r="B35" s="11" t="s">
        <v>22</v>
      </c>
      <c r="C35" s="11"/>
      <c r="D35" s="31"/>
      <c r="E35" s="24"/>
      <c r="I35" s="29"/>
    </row>
    <row r="36" customFormat="false" ht="15" hidden="false" customHeight="false" outlineLevel="0" collapsed="false">
      <c r="A36" s="30"/>
      <c r="B36" s="11" t="s">
        <v>23</v>
      </c>
      <c r="C36" s="11"/>
      <c r="D36" s="31"/>
      <c r="E36" s="24"/>
      <c r="I36" s="29"/>
    </row>
    <row r="37" customFormat="false" ht="15" hidden="false" customHeight="false" outlineLevel="0" collapsed="false">
      <c r="A37" s="30"/>
      <c r="B37" s="11"/>
      <c r="C37" s="11" t="s">
        <v>24</v>
      </c>
      <c r="D37" s="31"/>
      <c r="E37" s="24"/>
      <c r="I37" s="29"/>
    </row>
    <row r="38" customFormat="false" ht="15" hidden="false" customHeight="false" outlineLevel="0" collapsed="false">
      <c r="A38" s="30"/>
      <c r="B38" s="11"/>
      <c r="C38" s="11" t="s">
        <v>25</v>
      </c>
      <c r="D38" s="31"/>
      <c r="E38" s="24"/>
      <c r="I38" s="29"/>
    </row>
    <row r="39" customFormat="false" ht="15" hidden="false" customHeight="false" outlineLevel="0" collapsed="false">
      <c r="A39" s="30"/>
      <c r="B39" s="11"/>
      <c r="C39" s="11" t="s">
        <v>26</v>
      </c>
      <c r="D39" s="31"/>
      <c r="E39" s="24"/>
      <c r="I39" s="29"/>
    </row>
    <row r="40" customFormat="false" ht="15" hidden="false" customHeight="false" outlineLevel="0" collapsed="false">
      <c r="A40" s="30"/>
      <c r="B40" s="11" t="s">
        <v>11</v>
      </c>
      <c r="C40" s="11"/>
      <c r="D40" s="31"/>
      <c r="E40" s="24"/>
      <c r="I40" s="29"/>
    </row>
    <row r="41" customFormat="false" ht="15" hidden="false" customHeight="false" outlineLevel="0" collapsed="false">
      <c r="A41" s="30"/>
      <c r="B41" s="11" t="s">
        <v>27</v>
      </c>
      <c r="C41" s="11"/>
      <c r="D41" s="31"/>
      <c r="E41" s="24"/>
      <c r="I41" s="29"/>
    </row>
    <row r="42" customFormat="false" ht="15" hidden="false" customHeight="false" outlineLevel="0" collapsed="false">
      <c r="A42" s="30"/>
      <c r="B42" s="11" t="s">
        <v>28</v>
      </c>
      <c r="C42" s="11"/>
      <c r="D42" s="31" t="n">
        <v>74668.15</v>
      </c>
      <c r="E42" s="24"/>
      <c r="I42" s="29"/>
    </row>
    <row r="43" customFormat="false" ht="15" hidden="false" customHeight="false" outlineLevel="0" collapsed="false">
      <c r="A43" s="30"/>
      <c r="B43" s="11" t="s">
        <v>20</v>
      </c>
      <c r="C43" s="11"/>
      <c r="D43" s="31" t="n">
        <v>0</v>
      </c>
      <c r="E43" s="24"/>
      <c r="I43" s="29"/>
    </row>
    <row r="44" customFormat="false" ht="15" hidden="false" customHeight="false" outlineLevel="0" collapsed="false">
      <c r="A44" s="30"/>
      <c r="B44" s="11"/>
      <c r="C44" s="11"/>
      <c r="D44" s="31"/>
      <c r="E44" s="24"/>
      <c r="I44" s="29"/>
    </row>
    <row r="45" customFormat="false" ht="15" hidden="false" customHeight="false" outlineLevel="0" collapsed="false">
      <c r="A45" s="25" t="s">
        <v>29</v>
      </c>
      <c r="B45" s="26" t="s">
        <v>30</v>
      </c>
      <c r="C45" s="32"/>
      <c r="D45" s="27" t="n">
        <f aca="false">+D20-D29</f>
        <v>27344648.54</v>
      </c>
      <c r="E45" s="28"/>
      <c r="I45" s="29"/>
    </row>
    <row r="46" customFormat="false" ht="15" hidden="false" customHeight="false" outlineLevel="0" collapsed="false">
      <c r="A46" s="34"/>
      <c r="B46" s="35"/>
      <c r="C46" s="35"/>
      <c r="D46" s="36"/>
      <c r="E46" s="24"/>
    </row>
    <row r="47" customFormat="false" ht="15" hidden="false" customHeight="false" outlineLevel="0" collapsed="false">
      <c r="A47" s="37" t="s">
        <v>31</v>
      </c>
    </row>
    <row r="48" customFormat="false" ht="15" hidden="false" customHeight="false" outlineLevel="0" collapsed="false">
      <c r="D48" s="29"/>
    </row>
    <row r="49" customFormat="false" ht="15" hidden="false" customHeight="false" outlineLevel="0" collapsed="false">
      <c r="D49" s="29"/>
    </row>
    <row r="50" customFormat="false" ht="15" hidden="false" customHeight="false" outlineLevel="0" collapsed="false">
      <c r="D50" s="29"/>
    </row>
    <row r="51" customFormat="false" ht="15" hidden="false" customHeight="false" outlineLevel="0" collapsed="false">
      <c r="D51" s="38"/>
      <c r="E51" s="38"/>
      <c r="F51" s="38"/>
      <c r="G51" s="38"/>
      <c r="H51" s="38"/>
    </row>
    <row r="52" customFormat="false" ht="15" hidden="false" customHeight="false" outlineLevel="0" collapsed="false">
      <c r="D52" s="39"/>
      <c r="E52" s="38"/>
      <c r="F52" s="38"/>
      <c r="G52" s="38"/>
      <c r="H52" s="38"/>
    </row>
    <row r="53" customFormat="false" ht="15" hidden="false" customHeight="false" outlineLevel="0" collapsed="false">
      <c r="D53" s="39"/>
      <c r="E53" s="40"/>
      <c r="F53" s="38"/>
      <c r="G53" s="38"/>
      <c r="H53" s="38"/>
    </row>
    <row r="54" customFormat="false" ht="15" hidden="false" customHeight="false" outlineLevel="0" collapsed="false">
      <c r="D54" s="41"/>
      <c r="E54" s="42"/>
      <c r="F54" s="38"/>
      <c r="G54" s="38"/>
      <c r="H54" s="38"/>
    </row>
    <row r="55" customFormat="false" ht="15" hidden="false" customHeight="false" outlineLevel="0" collapsed="false">
      <c r="D55" s="38"/>
      <c r="E55" s="40"/>
      <c r="F55" s="38"/>
      <c r="G55" s="38"/>
      <c r="H55" s="38"/>
    </row>
    <row r="56" customFormat="false" ht="15" hidden="false" customHeight="false" outlineLevel="0" collapsed="false">
      <c r="D56" s="38"/>
      <c r="E56" s="38"/>
      <c r="F56" s="38"/>
      <c r="G56" s="38"/>
      <c r="H56" s="38"/>
    </row>
    <row r="57" customFormat="false" ht="15" hidden="false" customHeight="false" outlineLevel="0" collapsed="false">
      <c r="D57" s="43"/>
      <c r="E57" s="38"/>
      <c r="F57" s="38"/>
      <c r="G57" s="38"/>
      <c r="H57" s="38"/>
    </row>
    <row r="58" customFormat="false" ht="15" hidden="false" customHeight="false" outlineLevel="0" collapsed="false">
      <c r="D58" s="44"/>
      <c r="E58" s="44"/>
      <c r="F58" s="44"/>
      <c r="G58" s="44"/>
      <c r="H58" s="44"/>
    </row>
    <row r="59" customFormat="false" ht="15" hidden="false" customHeight="false" outlineLevel="0" collapsed="false">
      <c r="D59" s="44"/>
      <c r="E59" s="44"/>
      <c r="F59" s="44"/>
      <c r="G59" s="44"/>
      <c r="H59" s="44"/>
    </row>
    <row r="60" customFormat="false" ht="15" hidden="false" customHeight="false" outlineLevel="0" collapsed="false">
      <c r="D60" s="44"/>
      <c r="E60" s="44"/>
      <c r="F60" s="44"/>
      <c r="G60" s="44"/>
      <c r="H60" s="44"/>
    </row>
    <row r="61" customFormat="false" ht="15" hidden="false" customHeight="false" outlineLevel="0" collapsed="false">
      <c r="D61" s="38"/>
      <c r="E61" s="38"/>
      <c r="F61" s="38"/>
      <c r="G61" s="38"/>
      <c r="H61" s="38"/>
    </row>
    <row r="62" customFormat="false" ht="15" hidden="false" customHeight="false" outlineLevel="0" collapsed="false">
      <c r="D62" s="38"/>
      <c r="E62" s="38"/>
      <c r="F62" s="38"/>
      <c r="G62" s="38"/>
      <c r="H62" s="38"/>
    </row>
    <row r="63" customFormat="false" ht="15" hidden="false" customHeight="false" outlineLevel="0" collapsed="false">
      <c r="D63" s="38"/>
      <c r="E63" s="38"/>
      <c r="F63" s="38"/>
      <c r="G63" s="38"/>
      <c r="H63" s="38"/>
    </row>
    <row r="64" customFormat="false" ht="15" hidden="false" customHeight="false" outlineLevel="0" collapsed="false">
      <c r="D64" s="38"/>
      <c r="E64" s="38"/>
      <c r="F64" s="38"/>
      <c r="G64" s="38"/>
      <c r="H64" s="38"/>
    </row>
    <row r="65" customFormat="false" ht="15" hidden="false" customHeight="false" outlineLevel="0" collapsed="false">
      <c r="D65" s="38"/>
      <c r="E65" s="38"/>
      <c r="F65" s="38"/>
      <c r="G65" s="38"/>
      <c r="H65" s="38"/>
    </row>
    <row r="66" customFormat="false" ht="15" hidden="false" customHeight="false" outlineLevel="0" collapsed="false">
      <c r="D66" s="38"/>
      <c r="E66" s="38"/>
      <c r="F66" s="38"/>
      <c r="G66" s="38"/>
      <c r="H66" s="38"/>
    </row>
    <row r="67" customFormat="false" ht="15" hidden="false" customHeight="false" outlineLevel="0" collapsed="false">
      <c r="D67" s="38"/>
      <c r="E67" s="38"/>
      <c r="F67" s="38"/>
      <c r="G67" s="38"/>
      <c r="H67" s="38"/>
    </row>
    <row r="68" customFormat="false" ht="15" hidden="false" customHeight="false" outlineLevel="0" collapsed="false">
      <c r="D68" s="38"/>
      <c r="E68" s="38"/>
      <c r="F68" s="38"/>
      <c r="G68" s="38"/>
      <c r="H68" s="38"/>
    </row>
    <row r="69" customFormat="false" ht="15" hidden="false" customHeight="false" outlineLevel="0" collapsed="false">
      <c r="D69" s="38"/>
      <c r="E69" s="38"/>
      <c r="F69" s="38"/>
      <c r="G69" s="38"/>
      <c r="H69" s="38"/>
    </row>
    <row r="70" customFormat="false" ht="15" hidden="false" customHeight="false" outlineLevel="0" collapsed="false">
      <c r="D70" s="38"/>
      <c r="E70" s="38"/>
      <c r="F70" s="38"/>
      <c r="G70" s="38"/>
      <c r="H70" s="38"/>
    </row>
    <row r="71" customFormat="false" ht="15" hidden="false" customHeight="false" outlineLevel="0" collapsed="false">
      <c r="D71" s="38"/>
      <c r="E71" s="38"/>
      <c r="F71" s="38"/>
      <c r="G71" s="38"/>
      <c r="H71" s="38"/>
    </row>
    <row r="72" customFormat="false" ht="15" hidden="false" customHeight="false" outlineLevel="0" collapsed="false">
      <c r="D72" s="38"/>
      <c r="E72" s="38"/>
      <c r="F72" s="38"/>
      <c r="G72" s="38"/>
      <c r="H72" s="38"/>
    </row>
    <row r="73" customFormat="false" ht="15" hidden="false" customHeight="false" outlineLevel="0" collapsed="false">
      <c r="D73" s="38"/>
      <c r="E73" s="38"/>
      <c r="F73" s="38"/>
      <c r="G73" s="38"/>
      <c r="H73" s="38"/>
    </row>
    <row r="74" customFormat="false" ht="15" hidden="false" customHeight="false" outlineLevel="0" collapsed="false">
      <c r="D74" s="38"/>
      <c r="E74" s="38"/>
      <c r="F74" s="38"/>
      <c r="G74" s="38"/>
      <c r="H74" s="38"/>
    </row>
    <row r="75" customFormat="false" ht="15" hidden="false" customHeight="false" outlineLevel="0" collapsed="false">
      <c r="D75" s="38"/>
      <c r="E75" s="38"/>
      <c r="F75" s="38"/>
      <c r="G75" s="38"/>
      <c r="H75" s="38"/>
    </row>
    <row r="76" customFormat="false" ht="15" hidden="false" customHeight="false" outlineLevel="0" collapsed="false">
      <c r="D76" s="38"/>
      <c r="E76" s="38"/>
      <c r="F76" s="38"/>
      <c r="G76" s="38"/>
      <c r="H76" s="38"/>
    </row>
    <row r="77" customFormat="false" ht="15" hidden="false" customHeight="false" outlineLevel="0" collapsed="false">
      <c r="D77" s="38"/>
      <c r="E77" s="38"/>
      <c r="F77" s="38"/>
      <c r="G77" s="38"/>
      <c r="H77" s="38"/>
    </row>
    <row r="78" customFormat="false" ht="15" hidden="false" customHeight="false" outlineLevel="0" collapsed="false">
      <c r="D78" s="38"/>
      <c r="E78" s="38"/>
      <c r="F78" s="38"/>
      <c r="G78" s="38"/>
      <c r="H78" s="38"/>
    </row>
    <row r="79" customFormat="false" ht="15" hidden="false" customHeight="false" outlineLevel="0" collapsed="false">
      <c r="D79" s="38"/>
      <c r="E79" s="38"/>
      <c r="F79" s="38"/>
      <c r="G79" s="38"/>
      <c r="H79" s="38"/>
    </row>
    <row r="80" customFormat="false" ht="15" hidden="false" customHeight="false" outlineLevel="0" collapsed="false">
      <c r="D80" s="38"/>
      <c r="E80" s="38"/>
      <c r="F80" s="38"/>
      <c r="G80" s="38"/>
      <c r="H80" s="38"/>
    </row>
    <row r="81" customFormat="false" ht="15" hidden="false" customHeight="false" outlineLevel="0" collapsed="false">
      <c r="D81" s="38"/>
      <c r="E81" s="38"/>
      <c r="F81" s="38"/>
      <c r="G81" s="38"/>
      <c r="H81" s="38"/>
    </row>
    <row r="82" customFormat="false" ht="15" hidden="false" customHeight="false" outlineLevel="0" collapsed="false">
      <c r="D82" s="38"/>
      <c r="E82" s="38"/>
      <c r="F82" s="38"/>
      <c r="G82" s="38"/>
      <c r="H82" s="38"/>
    </row>
    <row r="83" customFormat="false" ht="15" hidden="false" customHeight="false" outlineLevel="0" collapsed="false">
      <c r="D83" s="38"/>
      <c r="E83" s="38"/>
      <c r="F83" s="38"/>
      <c r="G83" s="38"/>
      <c r="H83" s="38"/>
    </row>
    <row r="84" customFormat="false" ht="15" hidden="false" customHeight="false" outlineLevel="0" collapsed="false">
      <c r="D84" s="38"/>
      <c r="E84" s="38"/>
      <c r="F84" s="38"/>
      <c r="G84" s="38"/>
      <c r="H84" s="38"/>
    </row>
    <row r="85" customFormat="false" ht="15" hidden="false" customHeight="false" outlineLevel="0" collapsed="false">
      <c r="D85" s="38"/>
      <c r="E85" s="38"/>
      <c r="F85" s="38"/>
      <c r="G85" s="38"/>
      <c r="H85" s="38"/>
    </row>
    <row r="86" customFormat="false" ht="15" hidden="false" customHeight="false" outlineLevel="0" collapsed="false">
      <c r="D86" s="38"/>
      <c r="E86" s="38"/>
      <c r="F86" s="38"/>
      <c r="G86" s="38"/>
      <c r="H86" s="38"/>
    </row>
    <row r="87" customFormat="false" ht="15" hidden="false" customHeight="false" outlineLevel="0" collapsed="false">
      <c r="D87" s="38"/>
      <c r="E87" s="38"/>
      <c r="F87" s="38"/>
      <c r="G87" s="38"/>
      <c r="H87" s="38"/>
    </row>
    <row r="88" customFormat="false" ht="15" hidden="false" customHeight="false" outlineLevel="0" collapsed="false">
      <c r="D88" s="38"/>
      <c r="E88" s="38"/>
      <c r="F88" s="38"/>
      <c r="G88" s="38"/>
      <c r="H88" s="38"/>
    </row>
    <row r="89" customFormat="false" ht="15" hidden="false" customHeight="false" outlineLevel="0" collapsed="false">
      <c r="D89" s="38"/>
      <c r="E89" s="38"/>
      <c r="F89" s="38"/>
      <c r="G89" s="38"/>
      <c r="H89" s="38"/>
    </row>
    <row r="90" customFormat="false" ht="15" hidden="false" customHeight="false" outlineLevel="0" collapsed="false">
      <c r="D90" s="38"/>
      <c r="E90" s="38"/>
      <c r="F90" s="38"/>
      <c r="G90" s="38"/>
      <c r="H90" s="38"/>
    </row>
    <row r="91" customFormat="false" ht="15" hidden="false" customHeight="false" outlineLevel="0" collapsed="false">
      <c r="D91" s="38"/>
      <c r="E91" s="38"/>
      <c r="F91" s="38"/>
      <c r="G91" s="38"/>
      <c r="H91" s="38"/>
    </row>
    <row r="92" customFormat="false" ht="15" hidden="false" customHeight="false" outlineLevel="0" collapsed="false">
      <c r="D92" s="38"/>
      <c r="E92" s="38"/>
      <c r="F92" s="38"/>
      <c r="G92" s="38"/>
      <c r="H92" s="38"/>
    </row>
    <row r="93" customFormat="false" ht="15" hidden="false" customHeight="false" outlineLevel="0" collapsed="false">
      <c r="D93" s="38"/>
      <c r="E93" s="38"/>
      <c r="F93" s="38"/>
      <c r="G93" s="38"/>
      <c r="H93" s="38"/>
    </row>
    <row r="94" customFormat="false" ht="15" hidden="false" customHeight="false" outlineLevel="0" collapsed="false">
      <c r="D94" s="38"/>
      <c r="E94" s="38"/>
      <c r="F94" s="38"/>
      <c r="G94" s="38"/>
      <c r="H94" s="38"/>
    </row>
    <row r="95" customFormat="false" ht="15" hidden="false" customHeight="false" outlineLevel="0" collapsed="false">
      <c r="D95" s="38"/>
      <c r="E95" s="38"/>
      <c r="F95" s="38"/>
      <c r="G95" s="38"/>
      <c r="H95" s="38"/>
    </row>
    <row r="96" customFormat="false" ht="15" hidden="false" customHeight="false" outlineLevel="0" collapsed="false">
      <c r="D96" s="38"/>
      <c r="E96" s="38"/>
      <c r="F96" s="38"/>
      <c r="G96" s="38"/>
      <c r="H96" s="38"/>
    </row>
    <row r="97" customFormat="false" ht="15" hidden="false" customHeight="false" outlineLevel="0" collapsed="false">
      <c r="D97" s="38"/>
      <c r="E97" s="38"/>
      <c r="F97" s="38"/>
      <c r="G97" s="38"/>
      <c r="H97" s="38"/>
    </row>
    <row r="98" customFormat="false" ht="15" hidden="false" customHeight="false" outlineLevel="0" collapsed="false">
      <c r="D98" s="38"/>
      <c r="E98" s="38"/>
      <c r="F98" s="38"/>
      <c r="G98" s="38"/>
      <c r="H98" s="38"/>
    </row>
    <row r="99" customFormat="false" ht="15" hidden="false" customHeight="false" outlineLevel="0" collapsed="false">
      <c r="D99" s="38"/>
      <c r="E99" s="38"/>
      <c r="F99" s="38"/>
      <c r="G99" s="38"/>
      <c r="H99" s="38"/>
    </row>
    <row r="100" customFormat="false" ht="15" hidden="false" customHeight="false" outlineLevel="0" collapsed="false">
      <c r="D100" s="38"/>
      <c r="E100" s="38"/>
      <c r="F100" s="38"/>
      <c r="G100" s="38"/>
      <c r="H100" s="38"/>
    </row>
    <row r="101" customFormat="false" ht="15" hidden="false" customHeight="false" outlineLevel="0" collapsed="false">
      <c r="D101" s="38"/>
      <c r="E101" s="38"/>
      <c r="F101" s="38"/>
      <c r="G101" s="38"/>
      <c r="H101" s="38"/>
    </row>
    <row r="102" customFormat="false" ht="15" hidden="false" customHeight="false" outlineLevel="0" collapsed="false">
      <c r="D102" s="38"/>
      <c r="E102" s="38"/>
      <c r="F102" s="38"/>
      <c r="G102" s="38"/>
      <c r="H102" s="38"/>
    </row>
    <row r="103" customFormat="false" ht="15" hidden="false" customHeight="false" outlineLevel="0" collapsed="false">
      <c r="D103" s="38"/>
      <c r="E103" s="38"/>
      <c r="F103" s="38"/>
      <c r="G103" s="38"/>
      <c r="H103" s="38"/>
    </row>
    <row r="104" customFormat="false" ht="15" hidden="false" customHeight="false" outlineLevel="0" collapsed="false">
      <c r="D104" s="38"/>
      <c r="E104" s="38"/>
      <c r="F104" s="38"/>
      <c r="G104" s="38"/>
      <c r="H104" s="38"/>
    </row>
    <row r="105" customFormat="false" ht="15" hidden="false" customHeight="false" outlineLevel="0" collapsed="false">
      <c r="D105" s="38"/>
      <c r="E105" s="38"/>
      <c r="F105" s="38"/>
      <c r="G105" s="38"/>
      <c r="H105" s="38"/>
    </row>
    <row r="106" customFormat="false" ht="15" hidden="false" customHeight="false" outlineLevel="0" collapsed="false">
      <c r="D106" s="38"/>
      <c r="E106" s="38"/>
      <c r="F106" s="38"/>
      <c r="G106" s="38"/>
      <c r="H106" s="38"/>
    </row>
  </sheetData>
  <mergeCells count="6">
    <mergeCell ref="A10:E10"/>
    <mergeCell ref="A12:E12"/>
    <mergeCell ref="A13:E13"/>
    <mergeCell ref="C14:F14"/>
    <mergeCell ref="D16:D18"/>
    <mergeCell ref="A17:C17"/>
  </mergeCells>
  <printOptions headings="false" gridLines="false" gridLinesSet="true" horizontalCentered="true" verticalCentered="false"/>
  <pageMargins left="0.309722222222222" right="0.2" top="0.840277777777778" bottom="0.661111111111111" header="0.511805555555555" footer="0.511805555555555"/>
  <pageSetup paperSize="9" scale="92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&amp;C&amp;"Calibri,Normal"“Las Islas Malvinas, Georgias y Sandwich del Sur son y serán Argentinas”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ColWidth="10.2578125" defaultRowHeight="12.8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ColWidth="10.2578125" defaultRowHeight="12.8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3333FF"/>
    <pageSetUpPr fitToPage="false"/>
  </sheetPr>
  <dimension ref="A9:J64"/>
  <sheetViews>
    <sheetView showFormulas="false" showGridLines="true" showRowColHeaders="true" showZeros="true" rightToLeft="false" tabSelected="false" showOutlineSymbols="true" defaultGridColor="true" view="pageBreakPreview" topLeftCell="E59" colorId="64" zoomScale="100" zoomScaleNormal="71" zoomScalePageLayoutView="100" workbookViewId="0">
      <selection pane="topLeft" activeCell="J45" activeCellId="0" sqref="J45"/>
    </sheetView>
  </sheetViews>
  <sheetFormatPr defaultColWidth="11.4921875" defaultRowHeight="15.75" zeroHeight="false" outlineLevelRow="0" outlineLevelCol="0"/>
  <cols>
    <col collapsed="false" customWidth="true" hidden="false" outlineLevel="0" max="1" min="1" style="1" width="45.26"/>
    <col collapsed="false" customWidth="true" hidden="false" outlineLevel="0" max="2" min="2" style="1" width="0.26"/>
    <col collapsed="false" customWidth="true" hidden="false" outlineLevel="0" max="3" min="3" style="1" width="25.33"/>
    <col collapsed="false" customWidth="true" hidden="false" outlineLevel="0" max="4" min="4" style="1" width="22"/>
    <col collapsed="false" customWidth="true" hidden="false" outlineLevel="0" max="5" min="5" style="1" width="21.63"/>
    <col collapsed="false" customWidth="true" hidden="false" outlineLevel="0" max="6" min="6" style="1" width="21.75"/>
    <col collapsed="false" customWidth="true" hidden="false" outlineLevel="0" max="7" min="7" style="1" width="22.25"/>
    <col collapsed="false" customWidth="true" hidden="false" outlineLevel="0" max="8" min="8" style="1" width="21"/>
    <col collapsed="false" customWidth="true" hidden="false" outlineLevel="0" max="9" min="9" style="1" width="21.75"/>
    <col collapsed="false" customWidth="true" hidden="false" outlineLevel="0" max="10" min="10" style="1" width="23.25"/>
    <col collapsed="false" customWidth="false" hidden="false" outlineLevel="0" max="11" min="11" style="1" width="11.5"/>
    <col collapsed="false" customWidth="true" hidden="false" outlineLevel="0" max="12" min="12" style="1" width="13.13"/>
    <col collapsed="false" customWidth="false" hidden="false" outlineLevel="0" max="1024" min="13" style="1" width="11.5"/>
  </cols>
  <sheetData>
    <row r="9" customFormat="false" ht="15.75" hidden="false" customHeight="false" outlineLevel="0" collapsed="false">
      <c r="A9" s="45"/>
      <c r="F9" s="46"/>
      <c r="G9" s="46"/>
      <c r="H9" s="46"/>
      <c r="I9" s="46"/>
      <c r="J9" s="46"/>
    </row>
    <row r="10" customFormat="false" ht="15.75" hidden="false" customHeight="true" outlineLevel="0" collapsed="false">
      <c r="A10" s="47"/>
      <c r="B10" s="47"/>
      <c r="C10" s="47"/>
      <c r="D10" s="47"/>
      <c r="E10" s="47"/>
      <c r="F10" s="48" t="s">
        <v>0</v>
      </c>
      <c r="G10" s="48"/>
      <c r="H10" s="48"/>
      <c r="I10" s="48"/>
      <c r="J10" s="4"/>
    </row>
    <row r="11" customFormat="false" ht="15.75" hidden="false" customHeight="false" outlineLevel="0" collapsed="false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customFormat="false" ht="15.75" hidden="false" customHeight="false" outlineLevel="0" collapsed="false">
      <c r="A12" s="49" t="s">
        <v>1</v>
      </c>
      <c r="B12" s="49"/>
      <c r="C12" s="49"/>
      <c r="D12" s="49"/>
      <c r="E12" s="49"/>
      <c r="F12" s="49"/>
      <c r="G12" s="49"/>
      <c r="H12" s="49"/>
      <c r="I12" s="49"/>
      <c r="J12" s="49"/>
    </row>
    <row r="13" customFormat="false" ht="15.75" hidden="false" customHeight="false" outlineLevel="0" collapsed="false">
      <c r="A13" s="41" t="s">
        <v>32</v>
      </c>
      <c r="B13" s="41"/>
      <c r="C13" s="41"/>
      <c r="D13" s="41"/>
      <c r="E13" s="41"/>
      <c r="F13" s="41"/>
      <c r="G13" s="41"/>
      <c r="H13" s="41"/>
      <c r="I13" s="41"/>
      <c r="J13" s="41"/>
    </row>
    <row r="14" customFormat="false" ht="15.75" hidden="false" customHeight="false" outlineLevel="0" collapsed="false">
      <c r="A14" s="49" t="s">
        <v>33</v>
      </c>
      <c r="B14" s="49"/>
      <c r="C14" s="49"/>
      <c r="D14" s="49"/>
      <c r="E14" s="49"/>
      <c r="F14" s="49"/>
      <c r="G14" s="49"/>
      <c r="H14" s="49"/>
      <c r="I14" s="49"/>
      <c r="J14" s="49"/>
    </row>
    <row r="15" customFormat="false" ht="15.75" hidden="false" customHeight="false" outlineLevel="0" collapsed="false">
      <c r="A15" s="11" t="s">
        <v>34</v>
      </c>
      <c r="B15" s="11"/>
      <c r="C15" s="11"/>
      <c r="D15" s="11"/>
      <c r="E15" s="11"/>
      <c r="F15" s="11"/>
      <c r="G15" s="11"/>
      <c r="H15" s="11"/>
      <c r="I15" s="11"/>
      <c r="J15" s="50"/>
    </row>
    <row r="16" customFormat="false" ht="15" hidden="false" customHeight="false" outlineLevel="0" collapsed="false">
      <c r="A16" s="51"/>
      <c r="B16" s="52"/>
      <c r="C16" s="53"/>
      <c r="D16" s="54"/>
      <c r="E16" s="55"/>
      <c r="F16" s="55"/>
      <c r="G16" s="54"/>
      <c r="H16" s="55"/>
      <c r="I16" s="52"/>
      <c r="J16" s="56"/>
    </row>
    <row r="17" customFormat="false" ht="15" hidden="false" customHeight="false" outlineLevel="0" collapsed="false">
      <c r="A17" s="57" t="s">
        <v>35</v>
      </c>
      <c r="B17" s="58"/>
      <c r="C17" s="59" t="s">
        <v>36</v>
      </c>
      <c r="D17" s="60"/>
      <c r="E17" s="61" t="s">
        <v>37</v>
      </c>
      <c r="F17" s="62"/>
      <c r="G17" s="63"/>
      <c r="H17" s="61" t="s">
        <v>38</v>
      </c>
      <c r="I17" s="64"/>
      <c r="J17" s="65" t="s">
        <v>39</v>
      </c>
    </row>
    <row r="18" customFormat="false" ht="15" hidden="false" customHeight="false" outlineLevel="0" collapsed="false">
      <c r="A18" s="66"/>
      <c r="B18" s="67"/>
      <c r="C18" s="59" t="s">
        <v>40</v>
      </c>
      <c r="D18" s="68" t="s">
        <v>41</v>
      </c>
      <c r="E18" s="69" t="s">
        <v>42</v>
      </c>
      <c r="F18" s="69" t="s">
        <v>43</v>
      </c>
      <c r="G18" s="68" t="s">
        <v>41</v>
      </c>
      <c r="H18" s="69" t="s">
        <v>42</v>
      </c>
      <c r="I18" s="67" t="s">
        <v>43</v>
      </c>
      <c r="J18" s="65" t="s">
        <v>44</v>
      </c>
    </row>
    <row r="19" customFormat="false" ht="15" hidden="false" customHeight="false" outlineLevel="0" collapsed="false">
      <c r="A19" s="66"/>
      <c r="B19" s="67"/>
      <c r="C19" s="70" t="n">
        <v>44197</v>
      </c>
      <c r="D19" s="68"/>
      <c r="E19" s="69"/>
      <c r="F19" s="69"/>
      <c r="G19" s="68"/>
      <c r="H19" s="69"/>
      <c r="I19" s="67"/>
      <c r="J19" s="71" t="n">
        <v>44469</v>
      </c>
    </row>
    <row r="20" customFormat="false" ht="15" hidden="false" customHeight="false" outlineLevel="0" collapsed="false">
      <c r="A20" s="72"/>
      <c r="B20" s="73"/>
      <c r="C20" s="74"/>
      <c r="D20" s="74"/>
      <c r="E20" s="74"/>
      <c r="F20" s="74"/>
      <c r="G20" s="74"/>
      <c r="H20" s="74"/>
      <c r="I20" s="74"/>
      <c r="J20" s="75"/>
    </row>
    <row r="21" customFormat="false" ht="15" hidden="false" customHeight="false" outlineLevel="0" collapsed="false">
      <c r="A21" s="76" t="s">
        <v>45</v>
      </c>
      <c r="B21" s="73"/>
      <c r="C21" s="77" t="n">
        <v>0</v>
      </c>
      <c r="D21" s="77" t="n">
        <v>0</v>
      </c>
      <c r="E21" s="77" t="n">
        <v>0</v>
      </c>
      <c r="F21" s="77" t="n">
        <v>0</v>
      </c>
      <c r="G21" s="77" t="n">
        <v>0</v>
      </c>
      <c r="H21" s="77" t="n">
        <v>0</v>
      </c>
      <c r="I21" s="77" t="n">
        <v>0</v>
      </c>
      <c r="J21" s="78" t="n">
        <v>0</v>
      </c>
    </row>
    <row r="22" customFormat="false" ht="15" hidden="false" customHeight="false" outlineLevel="0" collapsed="false">
      <c r="A22" s="76"/>
      <c r="B22" s="73"/>
      <c r="C22" s="77"/>
      <c r="D22" s="77"/>
      <c r="E22" s="77"/>
      <c r="F22" s="77"/>
      <c r="G22" s="77"/>
      <c r="H22" s="77"/>
      <c r="I22" s="77"/>
      <c r="J22" s="78"/>
    </row>
    <row r="23" customFormat="false" ht="15" hidden="false" customHeight="false" outlineLevel="0" collapsed="false">
      <c r="A23" s="76" t="s">
        <v>46</v>
      </c>
      <c r="B23" s="73"/>
      <c r="C23" s="77"/>
      <c r="D23" s="77" t="n">
        <v>0</v>
      </c>
      <c r="E23" s="77" t="n">
        <f aca="false">SUM(E25:E27)</f>
        <v>0</v>
      </c>
      <c r="F23" s="77" t="n">
        <f aca="false">SUM(F25:F27)</f>
        <v>0</v>
      </c>
      <c r="G23" s="77" t="n">
        <f aca="false">SUM(G25:G27)</f>
        <v>0</v>
      </c>
      <c r="H23" s="77" t="n">
        <f aca="false">SUM(H25:H27)</f>
        <v>0</v>
      </c>
      <c r="I23" s="77" t="n">
        <f aca="false">SUM(I25:I27)</f>
        <v>0</v>
      </c>
      <c r="J23" s="78" t="n">
        <f aca="false">C23+F23-I23</f>
        <v>0</v>
      </c>
    </row>
    <row r="24" customFormat="false" ht="15" hidden="false" customHeight="false" outlineLevel="0" collapsed="false">
      <c r="A24" s="72" t="s">
        <v>47</v>
      </c>
      <c r="B24" s="73"/>
      <c r="C24" s="77" t="n">
        <v>0</v>
      </c>
      <c r="D24" s="77" t="n">
        <f aca="false">SUM(D25:D27)</f>
        <v>0</v>
      </c>
      <c r="E24" s="77" t="n">
        <f aca="false">SUM(E25:E27)</f>
        <v>0</v>
      </c>
      <c r="F24" s="77" t="n">
        <f aca="false">SUM(D24:E24)</f>
        <v>0</v>
      </c>
      <c r="G24" s="77" t="n">
        <v>0</v>
      </c>
      <c r="H24" s="77" t="n">
        <f aca="false">SUM(H25:H27)</f>
        <v>0</v>
      </c>
      <c r="I24" s="77" t="n">
        <f aca="false">SUM(G24:H24)</f>
        <v>0</v>
      </c>
      <c r="J24" s="78" t="n">
        <f aca="false">C24+F24-I24</f>
        <v>0</v>
      </c>
    </row>
    <row r="25" customFormat="false" ht="15" hidden="false" customHeight="false" outlineLevel="0" collapsed="false">
      <c r="A25" s="79"/>
      <c r="B25" s="80"/>
      <c r="C25" s="81"/>
      <c r="D25" s="81"/>
      <c r="E25" s="81"/>
      <c r="F25" s="77"/>
      <c r="G25" s="81"/>
      <c r="H25" s="81"/>
      <c r="I25" s="81"/>
      <c r="J25" s="82"/>
    </row>
    <row r="26" customFormat="false" ht="15" hidden="true" customHeight="false" outlineLevel="0" collapsed="false">
      <c r="A26" s="79"/>
      <c r="B26" s="80"/>
      <c r="C26" s="81"/>
      <c r="D26" s="81"/>
      <c r="E26" s="81"/>
      <c r="F26" s="77"/>
      <c r="G26" s="81"/>
      <c r="H26" s="81"/>
      <c r="I26" s="81"/>
      <c r="J26" s="82"/>
    </row>
    <row r="27" customFormat="false" ht="15" hidden="true" customHeight="false" outlineLevel="0" collapsed="false">
      <c r="A27" s="79"/>
      <c r="B27" s="80"/>
      <c r="C27" s="81"/>
      <c r="D27" s="81"/>
      <c r="E27" s="81"/>
      <c r="F27" s="77"/>
      <c r="G27" s="81"/>
      <c r="H27" s="81"/>
      <c r="I27" s="81"/>
      <c r="J27" s="82"/>
    </row>
    <row r="28" customFormat="false" ht="15" hidden="true" customHeight="false" outlineLevel="0" collapsed="false">
      <c r="A28" s="76"/>
      <c r="B28" s="73"/>
      <c r="C28" s="81"/>
      <c r="D28" s="77"/>
      <c r="E28" s="77"/>
      <c r="F28" s="77"/>
      <c r="G28" s="77"/>
      <c r="H28" s="77"/>
      <c r="I28" s="77"/>
      <c r="J28" s="78"/>
    </row>
    <row r="29" customFormat="false" ht="15" hidden="false" customHeight="false" outlineLevel="0" collapsed="false">
      <c r="A29" s="76" t="s">
        <v>48</v>
      </c>
      <c r="B29" s="73"/>
      <c r="C29" s="77" t="n">
        <f aca="false">SUM(C31:C33)</f>
        <v>0</v>
      </c>
      <c r="D29" s="77" t="n">
        <f aca="false">SUM(D31:D33)</f>
        <v>0</v>
      </c>
      <c r="E29" s="77" t="n">
        <f aca="false">SUM(E31:E33)</f>
        <v>0</v>
      </c>
      <c r="F29" s="77" t="n">
        <f aca="false">SUM(F31:F33)</f>
        <v>0</v>
      </c>
      <c r="G29" s="77" t="n">
        <f aca="false">SUM(G31:G33)</f>
        <v>0</v>
      </c>
      <c r="H29" s="77" t="n">
        <f aca="false">SUM(H31:H33)</f>
        <v>0</v>
      </c>
      <c r="I29" s="77" t="n">
        <f aca="false">SUM(I31:I33)</f>
        <v>0</v>
      </c>
      <c r="J29" s="78" t="n">
        <f aca="false">C29+F29-I29</f>
        <v>0</v>
      </c>
    </row>
    <row r="30" customFormat="false" ht="15" hidden="false" customHeight="false" outlineLevel="0" collapsed="false">
      <c r="A30" s="72" t="s">
        <v>49</v>
      </c>
      <c r="B30" s="73"/>
      <c r="C30" s="77" t="n">
        <f aca="false">SUM(C31:C33)</f>
        <v>0</v>
      </c>
      <c r="D30" s="77" t="n">
        <f aca="false">SUM(D31:D33)</f>
        <v>0</v>
      </c>
      <c r="E30" s="77" t="n">
        <f aca="false">SUM(E31:E33)</f>
        <v>0</v>
      </c>
      <c r="F30" s="77" t="n">
        <f aca="false">SUM(F31:F33)</f>
        <v>0</v>
      </c>
      <c r="G30" s="77" t="n">
        <f aca="false">SUM(G31:G33)</f>
        <v>0</v>
      </c>
      <c r="H30" s="77" t="n">
        <f aca="false">SUM(H31:H33)</f>
        <v>0</v>
      </c>
      <c r="I30" s="77" t="n">
        <f aca="false">SUM(I31:I33)</f>
        <v>0</v>
      </c>
      <c r="J30" s="78" t="n">
        <f aca="false">C30+F30-I30</f>
        <v>0</v>
      </c>
    </row>
    <row r="31" customFormat="false" ht="15" hidden="true" customHeight="false" outlineLevel="0" collapsed="false">
      <c r="A31" s="79"/>
      <c r="B31" s="80"/>
      <c r="C31" s="81"/>
      <c r="D31" s="81"/>
      <c r="E31" s="81"/>
      <c r="F31" s="81"/>
      <c r="G31" s="81"/>
      <c r="H31" s="81"/>
      <c r="I31" s="81"/>
      <c r="J31" s="82"/>
    </row>
    <row r="32" customFormat="false" ht="15" hidden="true" customHeight="false" outlineLevel="0" collapsed="false">
      <c r="A32" s="79"/>
      <c r="B32" s="80"/>
      <c r="C32" s="81"/>
      <c r="D32" s="81"/>
      <c r="E32" s="81"/>
      <c r="F32" s="81"/>
      <c r="G32" s="81"/>
      <c r="H32" s="81"/>
      <c r="I32" s="81"/>
      <c r="J32" s="82"/>
    </row>
    <row r="33" customFormat="false" ht="15" hidden="true" customHeight="false" outlineLevel="0" collapsed="false">
      <c r="A33" s="79"/>
      <c r="B33" s="80"/>
      <c r="C33" s="81"/>
      <c r="D33" s="81"/>
      <c r="E33" s="81"/>
      <c r="F33" s="81"/>
      <c r="G33" s="81"/>
      <c r="H33" s="81"/>
      <c r="I33" s="81"/>
      <c r="J33" s="82"/>
    </row>
    <row r="34" customFormat="false" ht="15" hidden="true" customHeight="false" outlineLevel="0" collapsed="false">
      <c r="A34" s="72"/>
      <c r="B34" s="73"/>
      <c r="C34" s="81"/>
      <c r="D34" s="77"/>
      <c r="E34" s="77"/>
      <c r="F34" s="77"/>
      <c r="G34" s="77"/>
      <c r="H34" s="77"/>
      <c r="I34" s="77"/>
      <c r="J34" s="78"/>
    </row>
    <row r="35" customFormat="false" ht="15" hidden="false" customHeight="false" outlineLevel="0" collapsed="false">
      <c r="A35" s="76" t="s">
        <v>50</v>
      </c>
      <c r="B35" s="83"/>
      <c r="C35" s="77" t="n">
        <f aca="false">SUM(C36)</f>
        <v>0</v>
      </c>
      <c r="D35" s="77" t="n">
        <f aca="false">SUM(D36)</f>
        <v>0</v>
      </c>
      <c r="E35" s="77" t="n">
        <f aca="false">SUM(E36)</f>
        <v>0</v>
      </c>
      <c r="F35" s="77" t="n">
        <f aca="false">SUM(F36)</f>
        <v>0</v>
      </c>
      <c r="G35" s="77" t="n">
        <f aca="false">SUM(G36)</f>
        <v>0</v>
      </c>
      <c r="H35" s="77" t="n">
        <f aca="false">SUM(H36)</f>
        <v>0</v>
      </c>
      <c r="I35" s="77" t="n">
        <f aca="false">SUM(I36)</f>
        <v>0</v>
      </c>
      <c r="J35" s="78" t="n">
        <f aca="false">C35+F35-I35</f>
        <v>0</v>
      </c>
    </row>
    <row r="36" customFormat="false" ht="17.25" hidden="true" customHeight="true" outlineLevel="0" collapsed="false">
      <c r="A36" s="72"/>
      <c r="B36" s="73"/>
      <c r="C36" s="81"/>
      <c r="D36" s="77"/>
      <c r="E36" s="77"/>
      <c r="F36" s="77"/>
      <c r="G36" s="77"/>
      <c r="H36" s="77"/>
      <c r="I36" s="77"/>
      <c r="J36" s="78" t="n">
        <f aca="false">C36+F36-I36</f>
        <v>0</v>
      </c>
    </row>
    <row r="37" customFormat="false" ht="15" hidden="false" customHeight="false" outlineLevel="0" collapsed="false">
      <c r="A37" s="76"/>
      <c r="B37" s="73"/>
      <c r="C37" s="81"/>
      <c r="D37" s="77"/>
      <c r="E37" s="77"/>
      <c r="F37" s="77"/>
      <c r="G37" s="77"/>
      <c r="H37" s="77"/>
      <c r="I37" s="77"/>
      <c r="J37" s="78"/>
    </row>
    <row r="38" s="90" customFormat="true" ht="15" hidden="false" customHeight="false" outlineLevel="0" collapsed="false">
      <c r="A38" s="84" t="s">
        <v>51</v>
      </c>
      <c r="B38" s="85"/>
      <c r="C38" s="86" t="n">
        <f aca="false">SUM(C39,C45,+C49)</f>
        <v>31501048.72</v>
      </c>
      <c r="D38" s="86" t="n">
        <f aca="false">+D45</f>
        <v>41762328.29</v>
      </c>
      <c r="E38" s="87"/>
      <c r="F38" s="86" t="n">
        <f aca="false">+D38</f>
        <v>41762328.29</v>
      </c>
      <c r="G38" s="86" t="n">
        <f aca="false">+G45</f>
        <v>0</v>
      </c>
      <c r="H38" s="86" t="n">
        <f aca="false">+H45</f>
        <v>31501048.72</v>
      </c>
      <c r="I38" s="88" t="n">
        <f aca="false">I45</f>
        <v>31501048.72</v>
      </c>
      <c r="J38" s="89" t="n">
        <f aca="false">+J45</f>
        <v>41762328.29</v>
      </c>
    </row>
    <row r="39" s="90" customFormat="true" ht="15" hidden="true" customHeight="false" outlineLevel="0" collapsed="false">
      <c r="A39" s="91" t="s">
        <v>52</v>
      </c>
      <c r="B39" s="92"/>
      <c r="C39" s="93" t="n">
        <f aca="false">SUM(C40)</f>
        <v>0</v>
      </c>
      <c r="D39" s="93" t="n">
        <v>0</v>
      </c>
      <c r="E39" s="93" t="n">
        <v>0</v>
      </c>
      <c r="F39" s="93" t="n">
        <v>0</v>
      </c>
      <c r="G39" s="93" t="n">
        <v>0</v>
      </c>
      <c r="H39" s="93" t="n">
        <v>0</v>
      </c>
      <c r="I39" s="93" t="n">
        <v>0</v>
      </c>
      <c r="J39" s="94" t="n">
        <v>0</v>
      </c>
    </row>
    <row r="40" s="90" customFormat="true" ht="15" hidden="true" customHeight="false" outlineLevel="0" collapsed="false">
      <c r="A40" s="91" t="s">
        <v>53</v>
      </c>
      <c r="B40" s="92"/>
      <c r="C40" s="93" t="n">
        <v>0</v>
      </c>
      <c r="D40" s="93"/>
      <c r="E40" s="93"/>
      <c r="F40" s="93" t="n">
        <v>0</v>
      </c>
      <c r="G40" s="93" t="n">
        <v>0</v>
      </c>
      <c r="H40" s="93"/>
      <c r="I40" s="93" t="n">
        <v>0</v>
      </c>
      <c r="J40" s="94" t="n">
        <v>0</v>
      </c>
    </row>
    <row r="41" s="90" customFormat="true" ht="15" hidden="true" customHeight="false" outlineLevel="0" collapsed="false">
      <c r="A41" s="91"/>
      <c r="B41" s="92"/>
      <c r="C41" s="93"/>
      <c r="D41" s="93"/>
      <c r="E41" s="93"/>
      <c r="F41" s="93"/>
      <c r="G41" s="93"/>
      <c r="H41" s="93"/>
      <c r="I41" s="93"/>
      <c r="J41" s="94"/>
    </row>
    <row r="42" customFormat="false" ht="15" hidden="true" customHeight="false" outlineLevel="0" collapsed="false">
      <c r="A42" s="72"/>
      <c r="B42" s="95"/>
      <c r="C42" s="96"/>
      <c r="D42" s="96"/>
      <c r="E42" s="96"/>
      <c r="F42" s="96"/>
      <c r="G42" s="96"/>
      <c r="H42" s="96"/>
      <c r="I42" s="96"/>
      <c r="J42" s="97"/>
    </row>
    <row r="43" customFormat="false" ht="15" hidden="true" customHeight="false" outlineLevel="0" collapsed="false">
      <c r="A43" s="72"/>
      <c r="B43" s="98"/>
      <c r="C43" s="96"/>
      <c r="D43" s="96"/>
      <c r="E43" s="96"/>
      <c r="F43" s="96"/>
      <c r="G43" s="96"/>
      <c r="H43" s="96"/>
      <c r="I43" s="96"/>
      <c r="J43" s="97"/>
    </row>
    <row r="44" customFormat="false" ht="15" hidden="false" customHeight="false" outlineLevel="0" collapsed="false">
      <c r="A44" s="79"/>
      <c r="B44" s="99"/>
      <c r="C44" s="100"/>
      <c r="D44" s="100"/>
      <c r="E44" s="100"/>
      <c r="F44" s="100"/>
      <c r="G44" s="100"/>
      <c r="H44" s="100"/>
      <c r="I44" s="96"/>
      <c r="J44" s="101"/>
    </row>
    <row r="45" customFormat="false" ht="15" hidden="false" customHeight="false" outlineLevel="0" collapsed="false">
      <c r="A45" s="76" t="s">
        <v>54</v>
      </c>
      <c r="B45" s="73"/>
      <c r="C45" s="102" t="n">
        <f aca="false">+C46+C47+C48</f>
        <v>31501048.72</v>
      </c>
      <c r="D45" s="102" t="n">
        <f aca="false">+D46+D47+D48</f>
        <v>41762328.29</v>
      </c>
      <c r="E45" s="102"/>
      <c r="F45" s="102" t="n">
        <f aca="false">+D45</f>
        <v>41762328.29</v>
      </c>
      <c r="G45" s="102" t="n">
        <f aca="false">+G46+G47+G48</f>
        <v>0</v>
      </c>
      <c r="H45" s="102" t="n">
        <f aca="false">+H46+H47+H48</f>
        <v>31501048.72</v>
      </c>
      <c r="I45" s="102" t="n">
        <f aca="false">I46+I47+I48</f>
        <v>31501048.72</v>
      </c>
      <c r="J45" s="103" t="n">
        <f aca="false">+J46+J47+J48</f>
        <v>41762328.29</v>
      </c>
    </row>
    <row r="46" customFormat="false" ht="15" hidden="false" customHeight="false" outlineLevel="0" collapsed="false">
      <c r="A46" s="72" t="s">
        <v>55</v>
      </c>
      <c r="B46" s="104"/>
      <c r="C46" s="96" t="n">
        <v>18031523.47</v>
      </c>
      <c r="D46" s="105" t="n">
        <v>27692941.6</v>
      </c>
      <c r="E46" s="96"/>
      <c r="F46" s="96" t="n">
        <f aca="false">+D46</f>
        <v>27692941.6</v>
      </c>
      <c r="G46" s="96"/>
      <c r="H46" s="96" t="n">
        <v>18031523.47</v>
      </c>
      <c r="I46" s="96" t="n">
        <v>18031523.47</v>
      </c>
      <c r="J46" s="106" t="n">
        <f aca="false">+C46+D46-H46</f>
        <v>27692941.6</v>
      </c>
    </row>
    <row r="47" customFormat="false" ht="15" hidden="false" customHeight="false" outlineLevel="0" collapsed="false">
      <c r="A47" s="72" t="s">
        <v>56</v>
      </c>
      <c r="B47" s="73"/>
      <c r="C47" s="96" t="n">
        <v>13469525.25</v>
      </c>
      <c r="D47" s="105" t="n">
        <v>14069386.69</v>
      </c>
      <c r="E47" s="96"/>
      <c r="F47" s="96" t="n">
        <f aca="false">+D47</f>
        <v>14069386.69</v>
      </c>
      <c r="G47" s="96"/>
      <c r="H47" s="96" t="n">
        <v>13469525.25</v>
      </c>
      <c r="I47" s="96" t="n">
        <v>13469525.25</v>
      </c>
      <c r="J47" s="106" t="n">
        <f aca="false">+F47</f>
        <v>14069386.69</v>
      </c>
    </row>
    <row r="48" customFormat="false" ht="15" hidden="false" customHeight="false" outlineLevel="0" collapsed="false">
      <c r="A48" s="72" t="s">
        <v>19</v>
      </c>
      <c r="B48" s="98"/>
      <c r="C48" s="96" t="n">
        <v>0</v>
      </c>
      <c r="D48" s="107" t="n">
        <v>0</v>
      </c>
      <c r="E48" s="96" t="n">
        <v>0</v>
      </c>
      <c r="F48" s="96" t="n">
        <f aca="false">+D48</f>
        <v>0</v>
      </c>
      <c r="G48" s="96"/>
      <c r="H48" s="96" t="n">
        <v>0</v>
      </c>
      <c r="I48" s="96" t="n">
        <v>0</v>
      </c>
      <c r="J48" s="96" t="n">
        <v>0</v>
      </c>
    </row>
    <row r="49" customFormat="false" ht="15" hidden="false" customHeight="false" outlineLevel="0" collapsed="false">
      <c r="A49" s="108" t="s">
        <v>57</v>
      </c>
      <c r="B49" s="109"/>
      <c r="C49" s="110" t="n">
        <v>0</v>
      </c>
      <c r="D49" s="111" t="n">
        <v>0</v>
      </c>
      <c r="E49" s="110" t="n">
        <v>0</v>
      </c>
      <c r="F49" s="110" t="n">
        <v>0</v>
      </c>
      <c r="G49" s="110" t="n">
        <f aca="false">+C49</f>
        <v>0</v>
      </c>
      <c r="H49" s="110" t="n">
        <v>0</v>
      </c>
      <c r="I49" s="110" t="n">
        <f aca="false">+G49</f>
        <v>0</v>
      </c>
      <c r="J49" s="112" t="n">
        <f aca="false">+F49</f>
        <v>0</v>
      </c>
    </row>
    <row r="50" customFormat="false" ht="15" hidden="false" customHeight="false" outlineLevel="0" collapsed="false">
      <c r="A50" s="37" t="s">
        <v>31</v>
      </c>
      <c r="B50" s="11"/>
      <c r="C50" s="50"/>
      <c r="D50" s="113"/>
      <c r="H50" s="114"/>
      <c r="J50" s="115"/>
    </row>
    <row r="51" customFormat="false" ht="15" hidden="false" customHeight="false" outlineLevel="0" collapsed="false">
      <c r="A51" s="0"/>
      <c r="B51" s="11"/>
      <c r="C51" s="116"/>
      <c r="D51" s="113"/>
      <c r="E51" s="114"/>
      <c r="F51" s="115"/>
      <c r="J51" s="115"/>
    </row>
    <row r="52" customFormat="false" ht="15" hidden="false" customHeight="false" outlineLevel="0" collapsed="false">
      <c r="C52" s="90"/>
      <c r="D52" s="113"/>
      <c r="E52" s="115"/>
      <c r="G52" s="113"/>
      <c r="J52" s="113"/>
    </row>
    <row r="53" customFormat="false" ht="15" hidden="false" customHeight="false" outlineLevel="0" collapsed="false">
      <c r="E53" s="115"/>
      <c r="F53" s="114"/>
      <c r="G53" s="114"/>
      <c r="H53" s="117"/>
      <c r="J53" s="115"/>
    </row>
    <row r="54" customFormat="false" ht="15" hidden="false" customHeight="false" outlineLevel="0" collapsed="false">
      <c r="C54" s="113"/>
      <c r="D54" s="114"/>
      <c r="E54" s="113"/>
      <c r="G54" s="113"/>
      <c r="I54" s="29"/>
    </row>
    <row r="55" customFormat="false" ht="15" hidden="false" customHeight="false" outlineLevel="0" collapsed="false">
      <c r="C55" s="113"/>
      <c r="D55" s="114"/>
      <c r="E55" s="118"/>
      <c r="G55" s="113"/>
      <c r="I55" s="29"/>
    </row>
    <row r="56" customFormat="false" ht="15" hidden="false" customHeight="false" outlineLevel="0" collapsed="false">
      <c r="C56" s="115"/>
    </row>
    <row r="57" customFormat="false" ht="15" hidden="false" customHeight="false" outlineLevel="0" collapsed="false"/>
    <row r="58" customFormat="false" ht="15" hidden="false" customHeight="false" outlineLevel="0" collapsed="false"/>
    <row r="59" customFormat="false" ht="15" hidden="false" customHeight="false" outlineLevel="0" collapsed="false">
      <c r="E59" s="115"/>
      <c r="F59" s="115"/>
      <c r="G59" s="115"/>
      <c r="H59" s="115"/>
      <c r="I59" s="115"/>
    </row>
    <row r="60" customFormat="false" ht="15" hidden="false" customHeight="false" outlineLevel="0" collapsed="false"/>
    <row r="61" customFormat="false" ht="15" hidden="false" customHeight="false" outlineLevel="0" collapsed="false">
      <c r="C61" s="113"/>
    </row>
    <row r="62" customFormat="false" ht="15" hidden="false" customHeight="false" outlineLevel="0" collapsed="false">
      <c r="C62" s="113"/>
      <c r="D62" s="115"/>
    </row>
    <row r="63" customFormat="false" ht="15" hidden="false" customHeight="false" outlineLevel="0" collapsed="false">
      <c r="E63" s="115"/>
      <c r="F63" s="29"/>
    </row>
    <row r="64" customFormat="false" ht="15" hidden="false" customHeight="false" outlineLevel="0" collapsed="false"/>
  </sheetData>
  <mergeCells count="6">
    <mergeCell ref="F9:J9"/>
    <mergeCell ref="A10:E10"/>
    <mergeCell ref="F10:I10"/>
    <mergeCell ref="A12:J12"/>
    <mergeCell ref="A13:J13"/>
    <mergeCell ref="A14:J14"/>
  </mergeCells>
  <printOptions headings="false" gridLines="false" gridLinesSet="true" horizontalCentered="true" verticalCentered="true"/>
  <pageMargins left="0.25" right="0.25" top="0.75" bottom="0.752083333333333" header="0.511805555555555" footer="0.3"/>
  <pageSetup paperSize="9" scale="58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&amp;C&amp;"Calibri,Normal"“Las Islas Malvinas, Georgias y Sandwich del Sur son y serán Argentinas”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3333FF"/>
    <pageSetUpPr fitToPage="false"/>
  </sheetPr>
  <dimension ref="A2:G187"/>
  <sheetViews>
    <sheetView showFormulas="false" showGridLines="true" showRowColHeaders="true" showZeros="true" rightToLeft="false" tabSelected="false" showOutlineSymbols="true" defaultGridColor="true" view="pageBreakPreview" topLeftCell="A166" colorId="64" zoomScale="100" zoomScaleNormal="100" zoomScalePageLayoutView="100" workbookViewId="0">
      <selection pane="topLeft" activeCell="D176" activeCellId="0" sqref="D176"/>
    </sheetView>
  </sheetViews>
  <sheetFormatPr defaultColWidth="10.37109375" defaultRowHeight="14.25" zeroHeight="false" outlineLevelRow="0" outlineLevelCol="0"/>
  <cols>
    <col collapsed="false" customWidth="true" hidden="false" outlineLevel="0" max="1" min="1" style="119" width="2.91"/>
    <col collapsed="false" customWidth="true" hidden="false" outlineLevel="0" max="2" min="2" style="119" width="2.62"/>
    <col collapsed="false" customWidth="true" hidden="false" outlineLevel="0" max="3" min="3" style="119" width="56.87"/>
    <col collapsed="false" customWidth="true" hidden="false" outlineLevel="0" max="4" min="4" style="119" width="22.13"/>
    <col collapsed="false" customWidth="true" hidden="false" outlineLevel="0" max="5" min="5" style="119" width="12.13"/>
    <col collapsed="false" customWidth="true" hidden="false" outlineLevel="0" max="6" min="6" style="119" width="12"/>
    <col collapsed="false" customWidth="true" hidden="false" outlineLevel="0" max="7" min="7" style="119" width="12.38"/>
    <col collapsed="false" customWidth="false" hidden="false" outlineLevel="0" max="1024" min="8" style="119" width="10.38"/>
  </cols>
  <sheetData>
    <row r="2" customFormat="false" ht="14.25" hidden="false" customHeight="false" outlineLevel="0" collapsed="false">
      <c r="C2" s="120"/>
      <c r="D2" s="120"/>
    </row>
    <row r="3" customFormat="false" ht="14.25" hidden="false" customHeight="false" outlineLevel="0" collapsed="false">
      <c r="C3" s="120"/>
      <c r="D3" s="120"/>
    </row>
    <row r="4" customFormat="false" ht="14.25" hidden="false" customHeight="false" outlineLevel="0" collapsed="false">
      <c r="C4" s="120"/>
      <c r="D4" s="120"/>
    </row>
    <row r="5" customFormat="false" ht="14.25" hidden="false" customHeight="false" outlineLevel="0" collapsed="false">
      <c r="C5" s="120"/>
      <c r="D5" s="120"/>
    </row>
    <row r="6" customFormat="false" ht="14.25" hidden="false" customHeight="false" outlineLevel="0" collapsed="false">
      <c r="C6" s="120"/>
      <c r="D6" s="120"/>
    </row>
    <row r="7" customFormat="false" ht="14.25" hidden="false" customHeight="false" outlineLevel="0" collapsed="false">
      <c r="C7" s="120"/>
      <c r="D7" s="120"/>
    </row>
    <row r="8" customFormat="false" ht="14.25" hidden="false" customHeight="false" outlineLevel="0" collapsed="false">
      <c r="C8" s="120"/>
      <c r="D8" s="120"/>
    </row>
    <row r="9" customFormat="false" ht="14.25" hidden="false" customHeight="false" outlineLevel="0" collapsed="false">
      <c r="C9" s="120"/>
      <c r="D9" s="120"/>
    </row>
    <row r="10" customFormat="false" ht="25.35" hidden="false" customHeight="true" outlineLevel="0" collapsed="false">
      <c r="A10" s="48" t="s">
        <v>0</v>
      </c>
      <c r="B10" s="48"/>
      <c r="C10" s="48"/>
      <c r="D10" s="48"/>
      <c r="E10" s="121"/>
    </row>
    <row r="11" s="123" customFormat="true" ht="15" hidden="false" customHeight="true" outlineLevel="0" collapsed="false">
      <c r="A11" s="122" t="s">
        <v>1</v>
      </c>
      <c r="B11" s="122"/>
      <c r="C11" s="122"/>
      <c r="D11" s="122"/>
      <c r="E11" s="2"/>
    </row>
    <row r="12" customFormat="false" ht="13.8" hidden="false" customHeight="false" outlineLevel="0" collapsed="false">
      <c r="A12" s="122" t="s">
        <v>58</v>
      </c>
      <c r="B12" s="122"/>
      <c r="C12" s="122"/>
      <c r="D12" s="122"/>
    </row>
    <row r="13" customFormat="false" ht="13.8" hidden="false" customHeight="false" outlineLevel="0" collapsed="false">
      <c r="A13" s="124" t="s">
        <v>33</v>
      </c>
      <c r="B13" s="124"/>
      <c r="C13" s="124"/>
      <c r="D13" s="124"/>
    </row>
    <row r="14" customFormat="false" ht="12.8" hidden="false" customHeight="false" outlineLevel="0" collapsed="false">
      <c r="A14" s="125"/>
      <c r="B14" s="126"/>
      <c r="C14" s="126" t="s">
        <v>59</v>
      </c>
      <c r="D14" s="127" t="n">
        <f aca="false">D15+D23</f>
        <v>0</v>
      </c>
    </row>
    <row r="15" customFormat="false" ht="12.8" hidden="false" customHeight="false" outlineLevel="0" collapsed="false">
      <c r="A15" s="128"/>
      <c r="B15" s="129"/>
      <c r="C15" s="130" t="s">
        <v>60</v>
      </c>
      <c r="D15" s="131" t="n">
        <f aca="false">SUM(D16:D22)</f>
        <v>0</v>
      </c>
    </row>
    <row r="16" customFormat="false" ht="12.8" hidden="false" customHeight="false" outlineLevel="0" collapsed="false">
      <c r="A16" s="128"/>
      <c r="B16" s="132"/>
      <c r="C16" s="133" t="s">
        <v>61</v>
      </c>
      <c r="D16" s="134" t="n">
        <v>0</v>
      </c>
    </row>
    <row r="17" customFormat="false" ht="12.8" hidden="false" customHeight="false" outlineLevel="0" collapsed="false">
      <c r="A17" s="128"/>
      <c r="B17" s="132"/>
      <c r="C17" s="133" t="s">
        <v>62</v>
      </c>
      <c r="D17" s="134" t="n">
        <v>0</v>
      </c>
    </row>
    <row r="18" customFormat="false" ht="12.8" hidden="false" customHeight="false" outlineLevel="0" collapsed="false">
      <c r="A18" s="128"/>
      <c r="B18" s="132"/>
      <c r="C18" s="133" t="s">
        <v>63</v>
      </c>
      <c r="D18" s="134" t="n">
        <v>0</v>
      </c>
    </row>
    <row r="19" customFormat="false" ht="12.8" hidden="false" customHeight="false" outlineLevel="0" collapsed="false">
      <c r="A19" s="128"/>
      <c r="B19" s="132"/>
      <c r="C19" s="133" t="s">
        <v>64</v>
      </c>
      <c r="D19" s="134" t="n">
        <v>0</v>
      </c>
    </row>
    <row r="20" customFormat="false" ht="12.8" hidden="false" customHeight="false" outlineLevel="0" collapsed="false">
      <c r="A20" s="128"/>
      <c r="B20" s="132"/>
      <c r="C20" s="133" t="s">
        <v>65</v>
      </c>
      <c r="D20" s="134" t="n">
        <v>0</v>
      </c>
    </row>
    <row r="21" customFormat="false" ht="12.8" hidden="false" customHeight="false" outlineLevel="0" collapsed="false">
      <c r="A21" s="128"/>
      <c r="B21" s="132"/>
      <c r="C21" s="133" t="s">
        <v>66</v>
      </c>
      <c r="D21" s="134" t="n">
        <v>0</v>
      </c>
    </row>
    <row r="22" customFormat="false" ht="12.8" hidden="false" customHeight="false" outlineLevel="0" collapsed="false">
      <c r="A22" s="128"/>
      <c r="B22" s="132"/>
      <c r="C22" s="133" t="s">
        <v>67</v>
      </c>
      <c r="D22" s="134" t="n">
        <v>0</v>
      </c>
    </row>
    <row r="23" customFormat="false" ht="12.8" hidden="false" customHeight="false" outlineLevel="0" collapsed="false">
      <c r="A23" s="128"/>
      <c r="B23" s="129"/>
      <c r="C23" s="130" t="s">
        <v>68</v>
      </c>
      <c r="D23" s="131" t="n">
        <f aca="false">SUM(D24:D47)</f>
        <v>0</v>
      </c>
    </row>
    <row r="24" customFormat="false" ht="12.8" hidden="false" customHeight="false" outlineLevel="0" collapsed="false">
      <c r="A24" s="128"/>
      <c r="B24" s="132"/>
      <c r="C24" s="133" t="s">
        <v>69</v>
      </c>
      <c r="D24" s="134" t="n">
        <v>0</v>
      </c>
    </row>
    <row r="25" customFormat="false" ht="12.8" hidden="false" customHeight="false" outlineLevel="0" collapsed="false">
      <c r="A25" s="128"/>
      <c r="B25" s="132"/>
      <c r="C25" s="133" t="s">
        <v>70</v>
      </c>
      <c r="D25" s="134" t="n">
        <v>0</v>
      </c>
    </row>
    <row r="26" customFormat="false" ht="12.8" hidden="false" customHeight="false" outlineLevel="0" collapsed="false">
      <c r="A26" s="128"/>
      <c r="B26" s="132"/>
      <c r="C26" s="133" t="s">
        <v>71</v>
      </c>
      <c r="D26" s="134" t="n">
        <v>0</v>
      </c>
    </row>
    <row r="27" customFormat="false" ht="12.8" hidden="false" customHeight="false" outlineLevel="0" collapsed="false">
      <c r="A27" s="128"/>
      <c r="B27" s="132"/>
      <c r="C27" s="133" t="s">
        <v>72</v>
      </c>
      <c r="D27" s="134" t="n">
        <v>0</v>
      </c>
    </row>
    <row r="28" customFormat="false" ht="12.8" hidden="false" customHeight="false" outlineLevel="0" collapsed="false">
      <c r="A28" s="128"/>
      <c r="B28" s="132"/>
      <c r="C28" s="133" t="s">
        <v>73</v>
      </c>
      <c r="D28" s="134" t="n">
        <v>0</v>
      </c>
    </row>
    <row r="29" customFormat="false" ht="12.8" hidden="false" customHeight="false" outlineLevel="0" collapsed="false">
      <c r="A29" s="128"/>
      <c r="B29" s="132"/>
      <c r="C29" s="133" t="s">
        <v>74</v>
      </c>
      <c r="D29" s="134" t="n">
        <v>0</v>
      </c>
    </row>
    <row r="30" customFormat="false" ht="12.8" hidden="false" customHeight="false" outlineLevel="0" collapsed="false">
      <c r="A30" s="128"/>
      <c r="B30" s="132"/>
      <c r="C30" s="133" t="s">
        <v>75</v>
      </c>
      <c r="D30" s="134" t="n">
        <v>0</v>
      </c>
    </row>
    <row r="31" customFormat="false" ht="12.8" hidden="false" customHeight="false" outlineLevel="0" collapsed="false">
      <c r="A31" s="128"/>
      <c r="B31" s="132"/>
      <c r="C31" s="133" t="s">
        <v>76</v>
      </c>
      <c r="D31" s="134" t="n">
        <v>0</v>
      </c>
    </row>
    <row r="32" customFormat="false" ht="12.8" hidden="false" customHeight="false" outlineLevel="0" collapsed="false">
      <c r="A32" s="128"/>
      <c r="B32" s="132"/>
      <c r="C32" s="133" t="s">
        <v>77</v>
      </c>
      <c r="D32" s="134" t="n">
        <v>0</v>
      </c>
    </row>
    <row r="33" customFormat="false" ht="12.8" hidden="false" customHeight="false" outlineLevel="0" collapsed="false">
      <c r="A33" s="128"/>
      <c r="B33" s="132"/>
      <c r="C33" s="133" t="s">
        <v>78</v>
      </c>
      <c r="D33" s="134" t="n">
        <v>0</v>
      </c>
    </row>
    <row r="34" customFormat="false" ht="12.8" hidden="false" customHeight="false" outlineLevel="0" collapsed="false">
      <c r="A34" s="128"/>
      <c r="B34" s="132"/>
      <c r="C34" s="133" t="s">
        <v>79</v>
      </c>
      <c r="D34" s="134" t="n">
        <v>0</v>
      </c>
    </row>
    <row r="35" customFormat="false" ht="12.8" hidden="false" customHeight="false" outlineLevel="0" collapsed="false">
      <c r="A35" s="128"/>
      <c r="B35" s="132"/>
      <c r="C35" s="133" t="s">
        <v>80</v>
      </c>
      <c r="D35" s="134" t="n">
        <v>0</v>
      </c>
    </row>
    <row r="36" customFormat="false" ht="12.8" hidden="false" customHeight="false" outlineLevel="0" collapsed="false">
      <c r="A36" s="128"/>
      <c r="B36" s="132"/>
      <c r="C36" s="133" t="s">
        <v>81</v>
      </c>
      <c r="D36" s="134" t="n">
        <v>0</v>
      </c>
    </row>
    <row r="37" customFormat="false" ht="12.8" hidden="false" customHeight="false" outlineLevel="0" collapsed="false">
      <c r="A37" s="128"/>
      <c r="B37" s="132"/>
      <c r="C37" s="133" t="s">
        <v>82</v>
      </c>
      <c r="D37" s="134" t="n">
        <v>0</v>
      </c>
    </row>
    <row r="38" customFormat="false" ht="12.8" hidden="false" customHeight="false" outlineLevel="0" collapsed="false">
      <c r="A38" s="128"/>
      <c r="B38" s="132"/>
      <c r="C38" s="133" t="s">
        <v>83</v>
      </c>
      <c r="D38" s="134" t="n">
        <v>0</v>
      </c>
    </row>
    <row r="39" customFormat="false" ht="12.8" hidden="false" customHeight="false" outlineLevel="0" collapsed="false">
      <c r="A39" s="128"/>
      <c r="B39" s="132"/>
      <c r="C39" s="133" t="s">
        <v>84</v>
      </c>
      <c r="D39" s="134" t="n">
        <v>0</v>
      </c>
    </row>
    <row r="40" customFormat="false" ht="12.8" hidden="false" customHeight="false" outlineLevel="0" collapsed="false">
      <c r="A40" s="128"/>
      <c r="B40" s="132"/>
      <c r="C40" s="133" t="s">
        <v>85</v>
      </c>
      <c r="D40" s="134" t="n">
        <v>0</v>
      </c>
    </row>
    <row r="41" customFormat="false" ht="12.8" hidden="false" customHeight="false" outlineLevel="0" collapsed="false">
      <c r="A41" s="128"/>
      <c r="B41" s="132"/>
      <c r="C41" s="133" t="s">
        <v>86</v>
      </c>
      <c r="D41" s="134" t="n">
        <v>0</v>
      </c>
    </row>
    <row r="42" customFormat="false" ht="12.8" hidden="false" customHeight="false" outlineLevel="0" collapsed="false">
      <c r="A42" s="128"/>
      <c r="B42" s="132"/>
      <c r="C42" s="133" t="s">
        <v>87</v>
      </c>
      <c r="D42" s="134" t="n">
        <v>0</v>
      </c>
    </row>
    <row r="43" customFormat="false" ht="12.8" hidden="false" customHeight="false" outlineLevel="0" collapsed="false">
      <c r="A43" s="128"/>
      <c r="B43" s="132"/>
      <c r="C43" s="133" t="s">
        <v>88</v>
      </c>
      <c r="D43" s="134" t="n">
        <v>0</v>
      </c>
    </row>
    <row r="44" customFormat="false" ht="12.8" hidden="false" customHeight="false" outlineLevel="0" collapsed="false">
      <c r="A44" s="128"/>
      <c r="B44" s="132"/>
      <c r="C44" s="133" t="s">
        <v>89</v>
      </c>
      <c r="D44" s="134" t="n">
        <v>0</v>
      </c>
    </row>
    <row r="45" customFormat="false" ht="12.8" hidden="false" customHeight="false" outlineLevel="0" collapsed="false">
      <c r="A45" s="128"/>
      <c r="B45" s="132"/>
      <c r="C45" s="133" t="s">
        <v>90</v>
      </c>
      <c r="D45" s="134" t="n">
        <v>0</v>
      </c>
    </row>
    <row r="46" customFormat="false" ht="12.8" hidden="false" customHeight="false" outlineLevel="0" collapsed="false">
      <c r="A46" s="128"/>
      <c r="B46" s="132"/>
      <c r="C46" s="133" t="s">
        <v>91</v>
      </c>
      <c r="D46" s="134" t="n">
        <v>0</v>
      </c>
    </row>
    <row r="47" customFormat="false" ht="12.8" hidden="false" customHeight="false" outlineLevel="0" collapsed="false">
      <c r="A47" s="128"/>
      <c r="B47" s="133"/>
      <c r="C47" s="133" t="s">
        <v>14</v>
      </c>
      <c r="D47" s="134" t="n">
        <v>0</v>
      </c>
    </row>
    <row r="48" customFormat="false" ht="12.8" hidden="false" customHeight="false" outlineLevel="0" collapsed="false">
      <c r="A48" s="128"/>
      <c r="B48" s="135"/>
      <c r="C48" s="135" t="s">
        <v>92</v>
      </c>
      <c r="D48" s="136" t="n">
        <f aca="false">D49</f>
        <v>0</v>
      </c>
    </row>
    <row r="49" customFormat="false" ht="12.8" hidden="false" customHeight="false" outlineLevel="0" collapsed="false">
      <c r="A49" s="128"/>
      <c r="B49" s="137"/>
      <c r="C49" s="133" t="s">
        <v>93</v>
      </c>
      <c r="D49" s="134" t="n">
        <v>0</v>
      </c>
    </row>
    <row r="50" customFormat="false" ht="12.8" hidden="false" customHeight="false" outlineLevel="0" collapsed="false">
      <c r="A50" s="138"/>
      <c r="B50" s="135"/>
      <c r="C50" s="135" t="s">
        <v>94</v>
      </c>
      <c r="D50" s="136" t="n">
        <f aca="false">+D51+D60+D61</f>
        <v>580711.06</v>
      </c>
      <c r="F50" s="139"/>
    </row>
    <row r="51" customFormat="false" ht="12.8" hidden="false" customHeight="false" outlineLevel="0" collapsed="false">
      <c r="A51" s="128"/>
      <c r="B51" s="140"/>
      <c r="C51" s="130" t="s">
        <v>95</v>
      </c>
      <c r="D51" s="131" t="n">
        <v>0</v>
      </c>
      <c r="F51" s="141"/>
    </row>
    <row r="52" customFormat="false" ht="12.8" hidden="true" customHeight="false" outlineLevel="0" collapsed="false">
      <c r="A52" s="128"/>
      <c r="B52" s="137"/>
      <c r="C52" s="133" t="s">
        <v>96</v>
      </c>
      <c r="D52" s="134" t="n">
        <v>0</v>
      </c>
      <c r="F52" s="142"/>
    </row>
    <row r="53" customFormat="false" ht="12.8" hidden="true" customHeight="false" outlineLevel="0" collapsed="false">
      <c r="A53" s="128"/>
      <c r="B53" s="137"/>
      <c r="C53" s="133" t="s">
        <v>97</v>
      </c>
      <c r="D53" s="134" t="n">
        <v>0</v>
      </c>
      <c r="F53" s="142"/>
    </row>
    <row r="54" customFormat="false" ht="12.8" hidden="true" customHeight="false" outlineLevel="0" collapsed="false">
      <c r="A54" s="128"/>
      <c r="B54" s="137"/>
      <c r="C54" s="133" t="s">
        <v>98</v>
      </c>
      <c r="D54" s="134" t="n">
        <v>0</v>
      </c>
      <c r="F54" s="142"/>
    </row>
    <row r="55" customFormat="false" ht="12.8" hidden="true" customHeight="false" outlineLevel="0" collapsed="false">
      <c r="A55" s="128"/>
      <c r="B55" s="137"/>
      <c r="C55" s="133" t="s">
        <v>99</v>
      </c>
      <c r="D55" s="134" t="n">
        <v>0</v>
      </c>
      <c r="F55" s="142"/>
    </row>
    <row r="56" customFormat="false" ht="12.8" hidden="true" customHeight="false" outlineLevel="0" collapsed="false">
      <c r="A56" s="128"/>
      <c r="B56" s="137"/>
      <c r="C56" s="133" t="s">
        <v>100</v>
      </c>
      <c r="D56" s="134" t="n">
        <v>0</v>
      </c>
      <c r="F56" s="142"/>
    </row>
    <row r="57" customFormat="false" ht="12.8" hidden="true" customHeight="false" outlineLevel="0" collapsed="false">
      <c r="A57" s="128"/>
      <c r="B57" s="137"/>
      <c r="C57" s="133" t="s">
        <v>101</v>
      </c>
      <c r="D57" s="134" t="n">
        <v>0</v>
      </c>
      <c r="F57" s="142"/>
    </row>
    <row r="58" customFormat="false" ht="12.8" hidden="true" customHeight="false" outlineLevel="0" collapsed="false">
      <c r="A58" s="128"/>
      <c r="B58" s="137"/>
      <c r="C58" s="133" t="s">
        <v>102</v>
      </c>
      <c r="D58" s="134" t="n">
        <v>0</v>
      </c>
      <c r="F58" s="142"/>
    </row>
    <row r="59" customFormat="false" ht="12.8" hidden="true" customHeight="false" outlineLevel="0" collapsed="false">
      <c r="A59" s="128"/>
      <c r="B59" s="137"/>
      <c r="C59" s="133" t="s">
        <v>103</v>
      </c>
      <c r="D59" s="134" t="n">
        <v>0</v>
      </c>
      <c r="F59" s="142"/>
    </row>
    <row r="60" customFormat="false" ht="12.8" hidden="false" customHeight="false" outlineLevel="0" collapsed="false">
      <c r="A60" s="128"/>
      <c r="B60" s="137"/>
      <c r="C60" s="130" t="s">
        <v>104</v>
      </c>
      <c r="D60" s="131" t="n">
        <v>580711.06</v>
      </c>
      <c r="F60" s="142"/>
    </row>
    <row r="61" customFormat="false" ht="12.8" hidden="false" customHeight="false" outlineLevel="0" collapsed="false">
      <c r="A61" s="128"/>
      <c r="B61" s="140"/>
      <c r="C61" s="130"/>
      <c r="D61" s="131" t="n">
        <v>0</v>
      </c>
      <c r="F61" s="141"/>
    </row>
    <row r="62" customFormat="false" ht="12.8" hidden="false" customHeight="false" outlineLevel="0" collapsed="false">
      <c r="A62" s="128"/>
      <c r="B62" s="135"/>
      <c r="C62" s="135" t="s">
        <v>105</v>
      </c>
      <c r="D62" s="136" t="n">
        <f aca="false">D63+D69+D70</f>
        <v>0</v>
      </c>
      <c r="F62" s="139"/>
    </row>
    <row r="63" customFormat="false" ht="12.8" hidden="false" customHeight="false" outlineLevel="0" collapsed="false">
      <c r="A63" s="128"/>
      <c r="B63" s="143"/>
      <c r="C63" s="144" t="s">
        <v>106</v>
      </c>
      <c r="D63" s="145" t="n">
        <f aca="false">SUM(D64:D68)</f>
        <v>0</v>
      </c>
      <c r="F63" s="146"/>
    </row>
    <row r="64" customFormat="false" ht="12.8" hidden="false" customHeight="false" outlineLevel="0" collapsed="false">
      <c r="A64" s="128"/>
      <c r="B64" s="147"/>
      <c r="C64" s="148" t="s">
        <v>107</v>
      </c>
      <c r="D64" s="149" t="n">
        <v>0</v>
      </c>
    </row>
    <row r="65" customFormat="false" ht="12.8" hidden="false" customHeight="false" outlineLevel="0" collapsed="false">
      <c r="A65" s="128"/>
      <c r="B65" s="147"/>
      <c r="C65" s="148" t="s">
        <v>108</v>
      </c>
      <c r="D65" s="149" t="n">
        <v>0</v>
      </c>
    </row>
    <row r="66" customFormat="false" ht="12.8" hidden="false" customHeight="false" outlineLevel="0" collapsed="false">
      <c r="A66" s="128"/>
      <c r="B66" s="147"/>
      <c r="C66" s="148" t="s">
        <v>109</v>
      </c>
      <c r="D66" s="149" t="n">
        <v>0</v>
      </c>
    </row>
    <row r="67" customFormat="false" ht="12.8" hidden="false" customHeight="false" outlineLevel="0" collapsed="false">
      <c r="A67" s="125"/>
      <c r="B67" s="147"/>
      <c r="C67" s="148" t="s">
        <v>110</v>
      </c>
      <c r="D67" s="149" t="n">
        <v>0</v>
      </c>
    </row>
    <row r="68" customFormat="false" ht="12.8" hidden="false" customHeight="false" outlineLevel="0" collapsed="false">
      <c r="A68" s="125"/>
      <c r="B68" s="147"/>
      <c r="C68" s="148" t="s">
        <v>14</v>
      </c>
      <c r="D68" s="149" t="n">
        <v>0</v>
      </c>
    </row>
    <row r="69" customFormat="false" ht="12.8" hidden="false" customHeight="false" outlineLevel="0" collapsed="false">
      <c r="A69" s="125"/>
      <c r="B69" s="143"/>
      <c r="C69" s="144" t="s">
        <v>111</v>
      </c>
      <c r="D69" s="145" t="n">
        <v>0</v>
      </c>
    </row>
    <row r="70" customFormat="false" ht="12.8" hidden="false" customHeight="false" outlineLevel="0" collapsed="false">
      <c r="A70" s="125"/>
      <c r="B70" s="143"/>
      <c r="C70" s="144" t="s">
        <v>112</v>
      </c>
      <c r="D70" s="145" t="n">
        <v>0</v>
      </c>
      <c r="F70" s="150"/>
    </row>
    <row r="71" customFormat="false" ht="12.8" hidden="false" customHeight="false" outlineLevel="0" collapsed="false">
      <c r="A71" s="125"/>
      <c r="B71" s="135"/>
      <c r="C71" s="135" t="s">
        <v>113</v>
      </c>
      <c r="D71" s="136" t="n">
        <f aca="false">SUM(D72:D76)</f>
        <v>0</v>
      </c>
      <c r="E71" s="139"/>
      <c r="F71" s="139"/>
      <c r="G71" s="139"/>
    </row>
    <row r="72" customFormat="false" ht="12.8" hidden="true" customHeight="false" outlineLevel="0" collapsed="false">
      <c r="A72" s="125"/>
      <c r="B72" s="132"/>
      <c r="C72" s="133" t="s">
        <v>114</v>
      </c>
      <c r="D72" s="134" t="n">
        <v>0</v>
      </c>
      <c r="E72" s="139"/>
      <c r="F72" s="139"/>
      <c r="G72" s="139"/>
    </row>
    <row r="73" customFormat="false" ht="12.8" hidden="true" customHeight="false" outlineLevel="0" collapsed="false">
      <c r="A73" s="125"/>
      <c r="B73" s="132"/>
      <c r="C73" s="133" t="s">
        <v>115</v>
      </c>
      <c r="D73" s="134" t="n">
        <v>0</v>
      </c>
      <c r="E73" s="139"/>
      <c r="F73" s="139"/>
      <c r="G73" s="139"/>
    </row>
    <row r="74" customFormat="false" ht="12.8" hidden="true" customHeight="false" outlineLevel="0" collapsed="false">
      <c r="A74" s="125"/>
      <c r="B74" s="132"/>
      <c r="C74" s="133" t="s">
        <v>116</v>
      </c>
      <c r="D74" s="134" t="n">
        <v>0</v>
      </c>
      <c r="E74" s="139"/>
      <c r="F74" s="139"/>
      <c r="G74" s="139"/>
    </row>
    <row r="75" customFormat="false" ht="12.8" hidden="true" customHeight="false" outlineLevel="0" collapsed="false">
      <c r="A75" s="125"/>
      <c r="B75" s="132"/>
      <c r="C75" s="133" t="s">
        <v>117</v>
      </c>
      <c r="D75" s="134" t="n">
        <v>0</v>
      </c>
      <c r="E75" s="139"/>
      <c r="F75" s="139"/>
      <c r="G75" s="139"/>
    </row>
    <row r="76" customFormat="false" ht="12.8" hidden="true" customHeight="false" outlineLevel="0" collapsed="false">
      <c r="A76" s="125"/>
      <c r="B76" s="132"/>
      <c r="C76" s="133" t="s">
        <v>118</v>
      </c>
      <c r="D76" s="134" t="n">
        <v>0</v>
      </c>
      <c r="E76" s="139"/>
      <c r="F76" s="139"/>
      <c r="G76" s="139"/>
    </row>
    <row r="77" customFormat="false" ht="12.8" hidden="true" customHeight="false" outlineLevel="0" collapsed="false">
      <c r="A77" s="125"/>
      <c r="B77" s="151" t="s">
        <v>119</v>
      </c>
      <c r="C77" s="151"/>
      <c r="D77" s="152" t="n">
        <f aca="false">D78+D82+D96</f>
        <v>0</v>
      </c>
      <c r="E77" s="139"/>
      <c r="F77" s="139"/>
      <c r="G77" s="139"/>
    </row>
    <row r="78" customFormat="false" ht="12.8" hidden="true" customHeight="false" outlineLevel="0" collapsed="false">
      <c r="A78" s="125"/>
      <c r="B78" s="129"/>
      <c r="C78" s="130" t="s">
        <v>120</v>
      </c>
      <c r="D78" s="131" t="n">
        <f aca="false">SUM(D79:D81)</f>
        <v>0</v>
      </c>
      <c r="E78" s="139"/>
      <c r="F78" s="139"/>
      <c r="G78" s="139"/>
    </row>
    <row r="79" customFormat="false" ht="12.8" hidden="true" customHeight="false" outlineLevel="0" collapsed="false">
      <c r="A79" s="125"/>
      <c r="B79" s="132"/>
      <c r="C79" s="133" t="s">
        <v>121</v>
      </c>
      <c r="D79" s="134" t="n">
        <v>0</v>
      </c>
      <c r="E79" s="139"/>
      <c r="F79" s="139"/>
      <c r="G79" s="139"/>
    </row>
    <row r="80" customFormat="false" ht="12.8" hidden="true" customHeight="false" outlineLevel="0" collapsed="false">
      <c r="A80" s="125"/>
      <c r="B80" s="132"/>
      <c r="C80" s="133" t="s">
        <v>122</v>
      </c>
      <c r="D80" s="134" t="n">
        <v>0</v>
      </c>
      <c r="E80" s="139"/>
      <c r="F80" s="139"/>
      <c r="G80" s="139"/>
    </row>
    <row r="81" customFormat="false" ht="12.8" hidden="true" customHeight="false" outlineLevel="0" collapsed="false">
      <c r="A81" s="125"/>
      <c r="B81" s="132"/>
      <c r="C81" s="133" t="s">
        <v>123</v>
      </c>
      <c r="D81" s="134" t="n">
        <v>0</v>
      </c>
      <c r="E81" s="139"/>
      <c r="F81" s="139"/>
      <c r="G81" s="139"/>
    </row>
    <row r="82" customFormat="false" ht="12.8" hidden="true" customHeight="false" outlineLevel="0" collapsed="false">
      <c r="A82" s="125"/>
      <c r="B82" s="129"/>
      <c r="C82" s="130" t="s">
        <v>124</v>
      </c>
      <c r="D82" s="131" t="n">
        <f aca="false">D83+D89+D95</f>
        <v>0</v>
      </c>
      <c r="E82" s="139"/>
      <c r="F82" s="139"/>
      <c r="G82" s="139"/>
    </row>
    <row r="83" customFormat="false" ht="12.8" hidden="true" customHeight="false" outlineLevel="0" collapsed="false">
      <c r="A83" s="125"/>
      <c r="B83" s="129" t="s">
        <v>125</v>
      </c>
      <c r="C83" s="153" t="s">
        <v>126</v>
      </c>
      <c r="D83" s="131" t="n">
        <f aca="false">SUM(D84:D88)</f>
        <v>0</v>
      </c>
      <c r="E83" s="139"/>
      <c r="F83" s="139"/>
      <c r="G83" s="139"/>
    </row>
    <row r="84" customFormat="false" ht="12.8" hidden="true" customHeight="false" outlineLevel="0" collapsed="false">
      <c r="A84" s="125"/>
      <c r="B84" s="132"/>
      <c r="C84" s="133" t="s">
        <v>127</v>
      </c>
      <c r="D84" s="134" t="n">
        <v>0</v>
      </c>
      <c r="E84" s="139"/>
      <c r="F84" s="139"/>
      <c r="G84" s="139"/>
    </row>
    <row r="85" customFormat="false" ht="12.8" hidden="true" customHeight="false" outlineLevel="0" collapsed="false">
      <c r="A85" s="125"/>
      <c r="B85" s="132"/>
      <c r="C85" s="133" t="s">
        <v>128</v>
      </c>
      <c r="D85" s="134" t="n">
        <v>0</v>
      </c>
      <c r="E85" s="139"/>
      <c r="F85" s="139"/>
      <c r="G85" s="139"/>
    </row>
    <row r="86" customFormat="false" ht="12.8" hidden="true" customHeight="false" outlineLevel="0" collapsed="false">
      <c r="A86" s="125"/>
      <c r="B86" s="132"/>
      <c r="C86" s="133" t="s">
        <v>129</v>
      </c>
      <c r="D86" s="134" t="n">
        <v>0</v>
      </c>
      <c r="E86" s="139"/>
      <c r="F86" s="139"/>
      <c r="G86" s="139"/>
    </row>
    <row r="87" customFormat="false" ht="12.8" hidden="true" customHeight="false" outlineLevel="0" collapsed="false">
      <c r="A87" s="125"/>
      <c r="B87" s="132"/>
      <c r="C87" s="133" t="s">
        <v>130</v>
      </c>
      <c r="D87" s="134" t="n">
        <v>0</v>
      </c>
      <c r="E87" s="139"/>
      <c r="F87" s="139"/>
      <c r="G87" s="139"/>
    </row>
    <row r="88" customFormat="false" ht="12.8" hidden="true" customHeight="false" outlineLevel="0" collapsed="false">
      <c r="A88" s="125"/>
      <c r="B88" s="132"/>
      <c r="C88" s="133" t="s">
        <v>131</v>
      </c>
      <c r="D88" s="134" t="n">
        <v>0</v>
      </c>
      <c r="E88" s="139"/>
      <c r="F88" s="139"/>
      <c r="G88" s="139"/>
    </row>
    <row r="89" customFormat="false" ht="12.8" hidden="true" customHeight="false" outlineLevel="0" collapsed="false">
      <c r="A89" s="125"/>
      <c r="B89" s="129" t="s">
        <v>125</v>
      </c>
      <c r="C89" s="153" t="s">
        <v>132</v>
      </c>
      <c r="D89" s="131" t="n">
        <f aca="false">SUM(D90:D94)</f>
        <v>0</v>
      </c>
      <c r="E89" s="139"/>
      <c r="F89" s="139"/>
      <c r="G89" s="139"/>
    </row>
    <row r="90" customFormat="false" ht="12.8" hidden="true" customHeight="false" outlineLevel="0" collapsed="false">
      <c r="A90" s="125"/>
      <c r="B90" s="132"/>
      <c r="C90" s="133" t="s">
        <v>133</v>
      </c>
      <c r="D90" s="134" t="n">
        <v>0</v>
      </c>
      <c r="E90" s="139"/>
      <c r="F90" s="139"/>
      <c r="G90" s="139"/>
    </row>
    <row r="91" customFormat="false" ht="12.8" hidden="true" customHeight="false" outlineLevel="0" collapsed="false">
      <c r="A91" s="125"/>
      <c r="B91" s="132"/>
      <c r="C91" s="133" t="s">
        <v>134</v>
      </c>
      <c r="D91" s="134" t="n">
        <v>0</v>
      </c>
      <c r="E91" s="139"/>
      <c r="F91" s="139"/>
      <c r="G91" s="139"/>
    </row>
    <row r="92" customFormat="false" ht="12.8" hidden="true" customHeight="false" outlineLevel="0" collapsed="false">
      <c r="A92" s="125"/>
      <c r="B92" s="132"/>
      <c r="C92" s="133" t="s">
        <v>135</v>
      </c>
      <c r="D92" s="134" t="n">
        <v>0</v>
      </c>
      <c r="E92" s="139"/>
      <c r="F92" s="139"/>
      <c r="G92" s="139"/>
    </row>
    <row r="93" customFormat="false" ht="12.8" hidden="true" customHeight="false" outlineLevel="0" collapsed="false">
      <c r="A93" s="125"/>
      <c r="B93" s="132"/>
      <c r="C93" s="133" t="s">
        <v>136</v>
      </c>
      <c r="D93" s="134" t="n">
        <v>0</v>
      </c>
      <c r="E93" s="139"/>
      <c r="F93" s="139"/>
      <c r="G93" s="139"/>
    </row>
    <row r="94" customFormat="false" ht="12.8" hidden="true" customHeight="false" outlineLevel="0" collapsed="false">
      <c r="A94" s="125"/>
      <c r="B94" s="132"/>
      <c r="C94" s="133" t="s">
        <v>137</v>
      </c>
      <c r="D94" s="134" t="n">
        <v>0</v>
      </c>
      <c r="E94" s="139"/>
      <c r="F94" s="139"/>
      <c r="G94" s="139"/>
    </row>
    <row r="95" customFormat="false" ht="12.8" hidden="true" customHeight="false" outlineLevel="0" collapsed="false">
      <c r="A95" s="125"/>
      <c r="B95" s="154" t="s">
        <v>125</v>
      </c>
      <c r="C95" s="153" t="s">
        <v>138</v>
      </c>
      <c r="D95" s="131" t="n">
        <v>0</v>
      </c>
      <c r="E95" s="139"/>
      <c r="F95" s="139"/>
      <c r="G95" s="139"/>
    </row>
    <row r="96" customFormat="false" ht="12.8" hidden="true" customHeight="false" outlineLevel="0" collapsed="false">
      <c r="A96" s="125"/>
      <c r="B96" s="129"/>
      <c r="C96" s="130" t="s">
        <v>139</v>
      </c>
      <c r="D96" s="131" t="n">
        <v>0</v>
      </c>
      <c r="E96" s="139"/>
      <c r="F96" s="139"/>
      <c r="G96" s="139"/>
    </row>
    <row r="97" customFormat="false" ht="12.8" hidden="true" customHeight="false" outlineLevel="0" collapsed="false">
      <c r="A97" s="155" t="s">
        <v>140</v>
      </c>
      <c r="B97" s="156"/>
      <c r="C97" s="156"/>
      <c r="D97" s="157" t="n">
        <f aca="false">D99+D103+D125</f>
        <v>0</v>
      </c>
      <c r="E97" s="139"/>
      <c r="F97" s="139"/>
      <c r="G97" s="139"/>
    </row>
    <row r="98" customFormat="false" ht="12.8" hidden="true" customHeight="false" outlineLevel="0" collapsed="false">
      <c r="A98" s="155"/>
      <c r="B98" s="158"/>
      <c r="C98" s="158"/>
      <c r="D98" s="159"/>
      <c r="E98" s="139"/>
      <c r="F98" s="139"/>
      <c r="G98" s="139"/>
    </row>
    <row r="99" customFormat="false" ht="12.8" hidden="true" customHeight="false" outlineLevel="0" collapsed="false">
      <c r="A99" s="125"/>
      <c r="B99" s="151" t="s">
        <v>141</v>
      </c>
      <c r="C99" s="151"/>
      <c r="D99" s="152" t="n">
        <f aca="false">SUM(D100:D102)</f>
        <v>0</v>
      </c>
      <c r="E99" s="139"/>
      <c r="F99" s="139"/>
      <c r="G99" s="139"/>
    </row>
    <row r="100" customFormat="false" ht="12.8" hidden="true" customHeight="false" outlineLevel="0" collapsed="false">
      <c r="A100" s="125"/>
      <c r="B100" s="132"/>
      <c r="C100" s="133" t="s">
        <v>142</v>
      </c>
      <c r="D100" s="134" t="n">
        <v>0</v>
      </c>
      <c r="E100" s="139"/>
      <c r="F100" s="139"/>
      <c r="G100" s="139"/>
    </row>
    <row r="101" customFormat="false" ht="12.8" hidden="true" customHeight="false" outlineLevel="0" collapsed="false">
      <c r="A101" s="125"/>
      <c r="B101" s="132"/>
      <c r="C101" s="133" t="s">
        <v>143</v>
      </c>
      <c r="D101" s="134" t="n">
        <v>0</v>
      </c>
      <c r="E101" s="139"/>
      <c r="F101" s="139"/>
      <c r="G101" s="139"/>
    </row>
    <row r="102" customFormat="false" ht="12.8" hidden="true" customHeight="false" outlineLevel="0" collapsed="false">
      <c r="A102" s="125"/>
      <c r="B102" s="132"/>
      <c r="C102" s="133" t="s">
        <v>144</v>
      </c>
      <c r="D102" s="134" t="n">
        <v>0</v>
      </c>
      <c r="E102" s="139"/>
      <c r="F102" s="139"/>
      <c r="G102" s="139"/>
    </row>
    <row r="103" customFormat="false" ht="12.8" hidden="true" customHeight="false" outlineLevel="0" collapsed="false">
      <c r="A103" s="125"/>
      <c r="B103" s="151" t="s">
        <v>145</v>
      </c>
      <c r="C103" s="151"/>
      <c r="D103" s="152" t="n">
        <f aca="false">D104+D108+D122+D124</f>
        <v>0</v>
      </c>
      <c r="E103" s="139"/>
      <c r="F103" s="139"/>
      <c r="G103" s="139"/>
    </row>
    <row r="104" customFormat="false" ht="12.8" hidden="true" customHeight="false" outlineLevel="0" collapsed="false">
      <c r="A104" s="125"/>
      <c r="B104" s="129"/>
      <c r="C104" s="130" t="s">
        <v>120</v>
      </c>
      <c r="D104" s="131" t="n">
        <f aca="false">SUM(D105:D107)</f>
        <v>0</v>
      </c>
      <c r="E104" s="139"/>
      <c r="F104" s="139"/>
      <c r="G104" s="139"/>
    </row>
    <row r="105" customFormat="false" ht="12.8" hidden="true" customHeight="false" outlineLevel="0" collapsed="false">
      <c r="A105" s="125"/>
      <c r="B105" s="129"/>
      <c r="C105" s="133" t="s">
        <v>121</v>
      </c>
      <c r="D105" s="134" t="n">
        <v>0</v>
      </c>
      <c r="E105" s="139"/>
      <c r="F105" s="139"/>
      <c r="G105" s="139"/>
    </row>
    <row r="106" customFormat="false" ht="12.8" hidden="true" customHeight="false" outlineLevel="0" collapsed="false">
      <c r="A106" s="125"/>
      <c r="B106" s="160"/>
      <c r="C106" s="133" t="s">
        <v>122</v>
      </c>
      <c r="D106" s="134" t="n">
        <f aca="false">SUM(D107:D107)</f>
        <v>0</v>
      </c>
      <c r="E106" s="139"/>
      <c r="F106" s="139"/>
      <c r="G106" s="139"/>
    </row>
    <row r="107" customFormat="false" ht="12.8" hidden="true" customHeight="false" outlineLevel="0" collapsed="false">
      <c r="A107" s="125"/>
      <c r="B107" s="129"/>
      <c r="C107" s="133" t="s">
        <v>123</v>
      </c>
      <c r="D107" s="134" t="n">
        <v>0</v>
      </c>
      <c r="E107" s="139"/>
      <c r="F107" s="139"/>
      <c r="G107" s="139"/>
    </row>
    <row r="108" customFormat="false" ht="12.8" hidden="true" customHeight="false" outlineLevel="0" collapsed="false">
      <c r="A108" s="125"/>
      <c r="B108" s="129"/>
      <c r="C108" s="130" t="s">
        <v>124</v>
      </c>
      <c r="D108" s="131" t="n">
        <f aca="false">D109+D115+D121</f>
        <v>0</v>
      </c>
      <c r="E108" s="139"/>
      <c r="F108" s="139"/>
      <c r="G108" s="139"/>
    </row>
    <row r="109" customFormat="false" ht="12.8" hidden="true" customHeight="false" outlineLevel="0" collapsed="false">
      <c r="A109" s="125"/>
      <c r="B109" s="129" t="s">
        <v>125</v>
      </c>
      <c r="C109" s="153" t="s">
        <v>126</v>
      </c>
      <c r="D109" s="131" t="n">
        <f aca="false">SUM(D110:D114)</f>
        <v>0</v>
      </c>
      <c r="E109" s="139"/>
      <c r="F109" s="139"/>
      <c r="G109" s="139"/>
    </row>
    <row r="110" customFormat="false" ht="12.8" hidden="true" customHeight="false" outlineLevel="0" collapsed="false">
      <c r="A110" s="125"/>
      <c r="B110" s="132"/>
      <c r="C110" s="133" t="s">
        <v>127</v>
      </c>
      <c r="D110" s="134" t="n">
        <v>0</v>
      </c>
      <c r="E110" s="139"/>
      <c r="F110" s="139"/>
      <c r="G110" s="139"/>
    </row>
    <row r="111" customFormat="false" ht="12.8" hidden="true" customHeight="false" outlineLevel="0" collapsed="false">
      <c r="A111" s="125"/>
      <c r="B111" s="132"/>
      <c r="C111" s="133" t="s">
        <v>128</v>
      </c>
      <c r="D111" s="134" t="n">
        <v>0</v>
      </c>
      <c r="E111" s="139"/>
      <c r="F111" s="139"/>
      <c r="G111" s="139"/>
    </row>
    <row r="112" customFormat="false" ht="12.8" hidden="true" customHeight="false" outlineLevel="0" collapsed="false">
      <c r="A112" s="125"/>
      <c r="B112" s="132"/>
      <c r="C112" s="133" t="s">
        <v>129</v>
      </c>
      <c r="D112" s="134" t="n">
        <v>0</v>
      </c>
      <c r="E112" s="139"/>
      <c r="F112" s="139"/>
      <c r="G112" s="139"/>
    </row>
    <row r="113" customFormat="false" ht="12.8" hidden="true" customHeight="false" outlineLevel="0" collapsed="false">
      <c r="A113" s="125"/>
      <c r="B113" s="132"/>
      <c r="C113" s="133" t="s">
        <v>130</v>
      </c>
      <c r="D113" s="134" t="n">
        <v>0</v>
      </c>
      <c r="E113" s="139"/>
      <c r="F113" s="139"/>
      <c r="G113" s="139"/>
    </row>
    <row r="114" customFormat="false" ht="12.8" hidden="true" customHeight="false" outlineLevel="0" collapsed="false">
      <c r="A114" s="125"/>
      <c r="B114" s="132"/>
      <c r="C114" s="133" t="s">
        <v>131</v>
      </c>
      <c r="D114" s="134" t="n">
        <v>0</v>
      </c>
      <c r="E114" s="139"/>
      <c r="F114" s="139"/>
      <c r="G114" s="139"/>
    </row>
    <row r="115" customFormat="false" ht="12.8" hidden="true" customHeight="false" outlineLevel="0" collapsed="false">
      <c r="A115" s="125"/>
      <c r="B115" s="129" t="s">
        <v>125</v>
      </c>
      <c r="C115" s="153" t="s">
        <v>132</v>
      </c>
      <c r="D115" s="131" t="n">
        <f aca="false">SUM(D116:D120)</f>
        <v>0</v>
      </c>
      <c r="E115" s="139"/>
      <c r="F115" s="139"/>
      <c r="G115" s="139"/>
    </row>
    <row r="116" customFormat="false" ht="12.8" hidden="true" customHeight="false" outlineLevel="0" collapsed="false">
      <c r="A116" s="125"/>
      <c r="B116" s="132"/>
      <c r="C116" s="133" t="s">
        <v>133</v>
      </c>
      <c r="D116" s="134" t="n">
        <v>0</v>
      </c>
      <c r="E116" s="139"/>
      <c r="F116" s="139"/>
      <c r="G116" s="139"/>
    </row>
    <row r="117" customFormat="false" ht="12.8" hidden="true" customHeight="false" outlineLevel="0" collapsed="false">
      <c r="A117" s="125"/>
      <c r="B117" s="132"/>
      <c r="C117" s="133" t="s">
        <v>134</v>
      </c>
      <c r="D117" s="134" t="n">
        <v>0</v>
      </c>
      <c r="E117" s="139"/>
      <c r="F117" s="139"/>
      <c r="G117" s="139"/>
    </row>
    <row r="118" customFormat="false" ht="12.8" hidden="true" customHeight="false" outlineLevel="0" collapsed="false">
      <c r="A118" s="125"/>
      <c r="B118" s="132"/>
      <c r="C118" s="133" t="s">
        <v>135</v>
      </c>
      <c r="D118" s="134" t="n">
        <v>0</v>
      </c>
      <c r="E118" s="139"/>
      <c r="F118" s="139"/>
      <c r="G118" s="139"/>
    </row>
    <row r="119" customFormat="false" ht="12.8" hidden="true" customHeight="false" outlineLevel="0" collapsed="false">
      <c r="A119" s="125"/>
      <c r="B119" s="132"/>
      <c r="C119" s="133" t="s">
        <v>136</v>
      </c>
      <c r="D119" s="134" t="n">
        <v>0</v>
      </c>
      <c r="E119" s="139"/>
      <c r="F119" s="139"/>
      <c r="G119" s="139"/>
    </row>
    <row r="120" customFormat="false" ht="12.8" hidden="true" customHeight="false" outlineLevel="0" collapsed="false">
      <c r="A120" s="125"/>
      <c r="B120" s="132"/>
      <c r="C120" s="133" t="s">
        <v>137</v>
      </c>
      <c r="D120" s="134" t="n">
        <v>0</v>
      </c>
      <c r="E120" s="139"/>
      <c r="F120" s="139"/>
      <c r="G120" s="139"/>
    </row>
    <row r="121" customFormat="false" ht="12.8" hidden="true" customHeight="false" outlineLevel="0" collapsed="false">
      <c r="A121" s="125"/>
      <c r="B121" s="154" t="s">
        <v>125</v>
      </c>
      <c r="C121" s="153" t="s">
        <v>138</v>
      </c>
      <c r="D121" s="131" t="n">
        <v>0</v>
      </c>
      <c r="E121" s="139"/>
      <c r="F121" s="139"/>
      <c r="G121" s="139"/>
    </row>
    <row r="122" customFormat="false" ht="12.8" hidden="true" customHeight="false" outlineLevel="0" collapsed="false">
      <c r="A122" s="125"/>
      <c r="B122" s="132"/>
      <c r="C122" s="161" t="s">
        <v>146</v>
      </c>
      <c r="D122" s="131" t="n">
        <f aca="false">D123</f>
        <v>0</v>
      </c>
      <c r="E122" s="139"/>
      <c r="F122" s="139"/>
      <c r="G122" s="139"/>
    </row>
    <row r="123" customFormat="false" ht="12.8" hidden="true" customHeight="false" outlineLevel="0" collapsed="false">
      <c r="A123" s="125"/>
      <c r="B123" s="162"/>
      <c r="C123" s="163" t="s">
        <v>147</v>
      </c>
      <c r="D123" s="134" t="n">
        <v>0</v>
      </c>
      <c r="E123" s="139"/>
      <c r="F123" s="139"/>
      <c r="G123" s="139"/>
    </row>
    <row r="124" customFormat="false" ht="12.8" hidden="true" customHeight="false" outlineLevel="0" collapsed="false">
      <c r="A124" s="125"/>
      <c r="B124" s="162"/>
      <c r="C124" s="130" t="s">
        <v>148</v>
      </c>
      <c r="D124" s="131" t="n">
        <v>0</v>
      </c>
      <c r="E124" s="139"/>
      <c r="F124" s="139"/>
      <c r="G124" s="139"/>
    </row>
    <row r="125" customFormat="false" ht="12.8" hidden="true" customHeight="false" outlineLevel="0" collapsed="false">
      <c r="A125" s="125" t="s">
        <v>149</v>
      </c>
      <c r="B125" s="151" t="s">
        <v>150</v>
      </c>
      <c r="C125" s="151"/>
      <c r="D125" s="152" t="n">
        <f aca="false">D126+D129+D140</f>
        <v>0</v>
      </c>
      <c r="E125" s="139"/>
      <c r="F125" s="139"/>
      <c r="G125" s="139"/>
    </row>
    <row r="126" customFormat="false" ht="12.8" hidden="true" customHeight="false" outlineLevel="0" collapsed="false">
      <c r="A126" s="125"/>
      <c r="B126" s="130" t="s">
        <v>151</v>
      </c>
      <c r="C126" s="164"/>
      <c r="D126" s="131" t="n">
        <f aca="false">SUM(D127:D128)</f>
        <v>0</v>
      </c>
      <c r="E126" s="139"/>
      <c r="F126" s="139"/>
      <c r="G126" s="139"/>
    </row>
    <row r="127" customFormat="false" ht="12.8" hidden="true" customHeight="false" outlineLevel="0" collapsed="false">
      <c r="A127" s="125"/>
      <c r="B127" s="132"/>
      <c r="C127" s="133" t="s">
        <v>152</v>
      </c>
      <c r="D127" s="134" t="n">
        <v>0</v>
      </c>
      <c r="E127" s="139"/>
      <c r="F127" s="139"/>
      <c r="G127" s="139"/>
    </row>
    <row r="128" customFormat="false" ht="12.8" hidden="true" customHeight="false" outlineLevel="0" collapsed="false">
      <c r="A128" s="125"/>
      <c r="B128" s="132"/>
      <c r="C128" s="133" t="s">
        <v>153</v>
      </c>
      <c r="D128" s="134" t="n">
        <v>0</v>
      </c>
      <c r="E128" s="139"/>
      <c r="F128" s="139"/>
      <c r="G128" s="139"/>
    </row>
    <row r="129" customFormat="false" ht="12.8" hidden="true" customHeight="false" outlineLevel="0" collapsed="false">
      <c r="A129" s="125"/>
      <c r="B129" s="130" t="s">
        <v>154</v>
      </c>
      <c r="C129" s="130"/>
      <c r="D129" s="131" t="n">
        <f aca="false">D130+D132+D134+D136+D138+D139</f>
        <v>0</v>
      </c>
      <c r="E129" s="139"/>
      <c r="F129" s="139"/>
      <c r="G129" s="139"/>
    </row>
    <row r="130" customFormat="false" ht="12.8" hidden="true" customHeight="false" outlineLevel="0" collapsed="false">
      <c r="A130" s="125"/>
      <c r="B130" s="165" t="s">
        <v>125</v>
      </c>
      <c r="C130" s="153" t="s">
        <v>120</v>
      </c>
      <c r="D130" s="131" t="n">
        <f aca="false">D131</f>
        <v>0</v>
      </c>
      <c r="E130" s="139"/>
      <c r="F130" s="139"/>
      <c r="G130" s="139"/>
    </row>
    <row r="131" customFormat="false" ht="12.8" hidden="true" customHeight="false" outlineLevel="0" collapsed="false">
      <c r="A131" s="125"/>
      <c r="B131" s="165"/>
      <c r="C131" s="133" t="s">
        <v>155</v>
      </c>
      <c r="D131" s="134" t="n">
        <v>0</v>
      </c>
      <c r="E131" s="139"/>
      <c r="F131" s="139"/>
      <c r="G131" s="139"/>
    </row>
    <row r="132" customFormat="false" ht="12.8" hidden="true" customHeight="false" outlineLevel="0" collapsed="false">
      <c r="A132" s="125"/>
      <c r="B132" s="165" t="s">
        <v>125</v>
      </c>
      <c r="C132" s="153" t="s">
        <v>156</v>
      </c>
      <c r="D132" s="131" t="n">
        <f aca="false">D133</f>
        <v>0</v>
      </c>
      <c r="E132" s="139"/>
      <c r="F132" s="139"/>
      <c r="G132" s="139"/>
    </row>
    <row r="133" customFormat="false" ht="12.8" hidden="true" customHeight="false" outlineLevel="0" collapsed="false">
      <c r="A133" s="125"/>
      <c r="B133" s="165"/>
      <c r="C133" s="133" t="s">
        <v>155</v>
      </c>
      <c r="D133" s="134" t="n">
        <v>0</v>
      </c>
      <c r="E133" s="139"/>
      <c r="F133" s="139"/>
      <c r="G133" s="139"/>
    </row>
    <row r="134" customFormat="false" ht="12.8" hidden="true" customHeight="false" outlineLevel="0" collapsed="false">
      <c r="A134" s="125"/>
      <c r="B134" s="165" t="s">
        <v>125</v>
      </c>
      <c r="C134" s="153" t="s">
        <v>157</v>
      </c>
      <c r="D134" s="131" t="n">
        <f aca="false">D135</f>
        <v>0</v>
      </c>
      <c r="E134" s="139"/>
      <c r="F134" s="139"/>
      <c r="G134" s="139"/>
    </row>
    <row r="135" customFormat="false" ht="12.8" hidden="true" customHeight="false" outlineLevel="0" collapsed="false">
      <c r="A135" s="125"/>
      <c r="B135" s="165"/>
      <c r="C135" s="133" t="s">
        <v>155</v>
      </c>
      <c r="D135" s="134" t="n">
        <v>0</v>
      </c>
      <c r="E135" s="139"/>
      <c r="F135" s="139"/>
      <c r="G135" s="139"/>
    </row>
    <row r="136" customFormat="false" ht="12.8" hidden="true" customHeight="false" outlineLevel="0" collapsed="false">
      <c r="A136" s="125"/>
      <c r="B136" s="165" t="s">
        <v>125</v>
      </c>
      <c r="C136" s="153" t="s">
        <v>158</v>
      </c>
      <c r="D136" s="131" t="n">
        <f aca="false">D137</f>
        <v>0</v>
      </c>
      <c r="E136" s="139"/>
      <c r="F136" s="139"/>
      <c r="G136" s="139"/>
    </row>
    <row r="137" customFormat="false" ht="12.8" hidden="true" customHeight="false" outlineLevel="0" collapsed="false">
      <c r="A137" s="125"/>
      <c r="B137" s="165"/>
      <c r="C137" s="133" t="s">
        <v>155</v>
      </c>
      <c r="D137" s="134" t="n">
        <v>0</v>
      </c>
      <c r="E137" s="139"/>
      <c r="F137" s="139"/>
      <c r="G137" s="139"/>
    </row>
    <row r="138" customFormat="false" ht="12.8" hidden="true" customHeight="false" outlineLevel="0" collapsed="false">
      <c r="A138" s="125"/>
      <c r="B138" s="165" t="s">
        <v>125</v>
      </c>
      <c r="C138" s="153" t="s">
        <v>146</v>
      </c>
      <c r="D138" s="131" t="n">
        <v>0</v>
      </c>
      <c r="E138" s="139"/>
      <c r="F138" s="139"/>
      <c r="G138" s="139"/>
    </row>
    <row r="139" customFormat="false" ht="12.8" hidden="true" customHeight="false" outlineLevel="0" collapsed="false">
      <c r="A139" s="125"/>
      <c r="B139" s="165" t="s">
        <v>125</v>
      </c>
      <c r="C139" s="153" t="s">
        <v>159</v>
      </c>
      <c r="D139" s="131" t="n">
        <v>0</v>
      </c>
      <c r="E139" s="139"/>
      <c r="F139" s="139"/>
      <c r="G139" s="139"/>
    </row>
    <row r="140" customFormat="false" ht="12.8" hidden="true" customHeight="false" outlineLevel="0" collapsed="false">
      <c r="A140" s="125"/>
      <c r="B140" s="166" t="s">
        <v>160</v>
      </c>
      <c r="C140" s="130"/>
      <c r="D140" s="131" t="n">
        <f aca="false">D141+D143+D145+D147+D149+D150</f>
        <v>0</v>
      </c>
      <c r="E140" s="139"/>
      <c r="F140" s="139"/>
      <c r="G140" s="139"/>
    </row>
    <row r="141" customFormat="false" ht="12.8" hidden="true" customHeight="false" outlineLevel="0" collapsed="false">
      <c r="A141" s="125"/>
      <c r="B141" s="165" t="s">
        <v>125</v>
      </c>
      <c r="C141" s="153" t="s">
        <v>120</v>
      </c>
      <c r="D141" s="131" t="n">
        <f aca="false">D142</f>
        <v>0</v>
      </c>
      <c r="E141" s="139"/>
      <c r="F141" s="139"/>
      <c r="G141" s="139"/>
    </row>
    <row r="142" customFormat="false" ht="12.8" hidden="true" customHeight="false" outlineLevel="0" collapsed="false">
      <c r="A142" s="125"/>
      <c r="B142" s="165"/>
      <c r="C142" s="133" t="s">
        <v>155</v>
      </c>
      <c r="D142" s="134" t="n">
        <v>0</v>
      </c>
      <c r="E142" s="139"/>
      <c r="F142" s="139"/>
      <c r="G142" s="139"/>
    </row>
    <row r="143" customFormat="false" ht="12.8" hidden="true" customHeight="false" outlineLevel="0" collapsed="false">
      <c r="A143" s="125"/>
      <c r="B143" s="165" t="s">
        <v>125</v>
      </c>
      <c r="C143" s="153" t="s">
        <v>156</v>
      </c>
      <c r="D143" s="131" t="n">
        <f aca="false">D144</f>
        <v>0</v>
      </c>
      <c r="E143" s="139"/>
      <c r="F143" s="139"/>
      <c r="G143" s="139"/>
    </row>
    <row r="144" customFormat="false" ht="12.8" hidden="true" customHeight="false" outlineLevel="0" collapsed="false">
      <c r="A144" s="125"/>
      <c r="B144" s="165"/>
      <c r="C144" s="133" t="s">
        <v>155</v>
      </c>
      <c r="D144" s="134" t="n">
        <v>0</v>
      </c>
      <c r="E144" s="139"/>
      <c r="F144" s="139"/>
      <c r="G144" s="139"/>
    </row>
    <row r="145" customFormat="false" ht="12.8" hidden="true" customHeight="false" outlineLevel="0" collapsed="false">
      <c r="A145" s="125"/>
      <c r="B145" s="165" t="s">
        <v>125</v>
      </c>
      <c r="C145" s="153" t="s">
        <v>157</v>
      </c>
      <c r="D145" s="131" t="n">
        <f aca="false">D146</f>
        <v>0</v>
      </c>
      <c r="E145" s="139"/>
      <c r="F145" s="139"/>
      <c r="G145" s="139"/>
    </row>
    <row r="146" customFormat="false" ht="12.8" hidden="true" customHeight="false" outlineLevel="0" collapsed="false">
      <c r="A146" s="125"/>
      <c r="B146" s="165"/>
      <c r="C146" s="133" t="s">
        <v>155</v>
      </c>
      <c r="D146" s="134" t="n">
        <v>0</v>
      </c>
      <c r="E146" s="139"/>
      <c r="F146" s="139"/>
      <c r="G146" s="139"/>
    </row>
    <row r="147" customFormat="false" ht="12.8" hidden="true" customHeight="false" outlineLevel="0" collapsed="false">
      <c r="A147" s="125"/>
      <c r="B147" s="165" t="s">
        <v>125</v>
      </c>
      <c r="C147" s="153" t="s">
        <v>158</v>
      </c>
      <c r="D147" s="131" t="n">
        <f aca="false">D148</f>
        <v>0</v>
      </c>
      <c r="E147" s="139"/>
      <c r="F147" s="139"/>
      <c r="G147" s="139"/>
    </row>
    <row r="148" customFormat="false" ht="12.8" hidden="true" customHeight="false" outlineLevel="0" collapsed="false">
      <c r="A148" s="125"/>
      <c r="B148" s="165"/>
      <c r="C148" s="133" t="s">
        <v>155</v>
      </c>
      <c r="D148" s="134" t="n">
        <v>0</v>
      </c>
      <c r="E148" s="139"/>
      <c r="F148" s="139"/>
      <c r="G148" s="139"/>
    </row>
    <row r="149" customFormat="false" ht="12.8" hidden="true" customHeight="false" outlineLevel="0" collapsed="false">
      <c r="A149" s="125"/>
      <c r="B149" s="165" t="s">
        <v>125</v>
      </c>
      <c r="C149" s="153" t="s">
        <v>146</v>
      </c>
      <c r="D149" s="131" t="n">
        <v>0</v>
      </c>
      <c r="E149" s="139"/>
      <c r="F149" s="139"/>
      <c r="G149" s="139"/>
    </row>
    <row r="150" customFormat="false" ht="12.8" hidden="true" customHeight="false" outlineLevel="0" collapsed="false">
      <c r="A150" s="125"/>
      <c r="B150" s="165" t="s">
        <v>125</v>
      </c>
      <c r="C150" s="153" t="s">
        <v>159</v>
      </c>
      <c r="D150" s="131" t="n">
        <v>0</v>
      </c>
      <c r="E150" s="139"/>
      <c r="F150" s="139"/>
      <c r="G150" s="139"/>
    </row>
    <row r="151" customFormat="false" ht="13.8" hidden="false" customHeight="false" outlineLevel="0" collapsed="false">
      <c r="A151" s="155"/>
      <c r="B151" s="135" t="s">
        <v>161</v>
      </c>
      <c r="C151" s="135"/>
      <c r="D151" s="136" t="n">
        <f aca="false">SUM(D152:D155)</f>
        <v>347340338</v>
      </c>
      <c r="E151" s="141"/>
      <c r="F151" s="167"/>
      <c r="G151" s="139"/>
    </row>
    <row r="152" customFormat="false" ht="13.8" hidden="false" customHeight="false" outlineLevel="0" collapsed="false">
      <c r="A152" s="125"/>
      <c r="B152" s="147"/>
      <c r="C152" s="148" t="s">
        <v>162</v>
      </c>
      <c r="D152" s="149" t="n">
        <v>344929208.02</v>
      </c>
      <c r="E152" s="142"/>
      <c r="F152" s="168"/>
      <c r="G152" s="139"/>
    </row>
    <row r="153" customFormat="false" ht="13.8" hidden="false" customHeight="false" outlineLevel="0" collapsed="false">
      <c r="A153" s="125"/>
      <c r="B153" s="147"/>
      <c r="C153" s="148" t="s">
        <v>163</v>
      </c>
      <c r="D153" s="149" t="n">
        <v>0</v>
      </c>
      <c r="E153" s="142"/>
      <c r="F153" s="169"/>
      <c r="G153" s="139"/>
    </row>
    <row r="154" customFormat="false" ht="13.8" hidden="false" customHeight="false" outlineLevel="0" collapsed="false">
      <c r="A154" s="125"/>
      <c r="B154" s="147"/>
      <c r="C154" s="148" t="s">
        <v>164</v>
      </c>
      <c r="D154" s="149" t="n">
        <v>2411129.98</v>
      </c>
      <c r="E154" s="142"/>
      <c r="F154" s="167"/>
      <c r="G154" s="139"/>
    </row>
    <row r="155" customFormat="false" ht="13.8" hidden="false" customHeight="false" outlineLevel="0" collapsed="false">
      <c r="A155" s="125"/>
      <c r="B155" s="147"/>
      <c r="C155" s="148" t="s">
        <v>165</v>
      </c>
      <c r="D155" s="149" t="n">
        <v>0</v>
      </c>
      <c r="E155" s="142"/>
      <c r="F155" s="169"/>
      <c r="G155" s="139"/>
    </row>
    <row r="156" customFormat="false" ht="12.8" hidden="false" customHeight="false" outlineLevel="0" collapsed="false">
      <c r="A156" s="155"/>
      <c r="B156" s="156" t="s">
        <v>166</v>
      </c>
      <c r="C156" s="156"/>
      <c r="D156" s="157" t="n">
        <f aca="false">D157+D170+D178</f>
        <v>41762328.29</v>
      </c>
      <c r="F156" s="170"/>
    </row>
    <row r="157" customFormat="false" ht="12.8" hidden="false" customHeight="false" outlineLevel="0" collapsed="false">
      <c r="A157" s="125"/>
      <c r="B157" s="135"/>
      <c r="C157" s="135" t="s">
        <v>150</v>
      </c>
      <c r="D157" s="136" t="n">
        <f aca="false">SUM(D158:D169)</f>
        <v>0</v>
      </c>
    </row>
    <row r="158" customFormat="false" ht="12.8" hidden="false" customHeight="false" outlineLevel="0" collapsed="false">
      <c r="A158" s="125"/>
      <c r="B158" s="171"/>
      <c r="C158" s="172" t="s">
        <v>153</v>
      </c>
      <c r="D158" s="149" t="n">
        <v>0</v>
      </c>
    </row>
    <row r="159" customFormat="false" ht="12.8" hidden="false" customHeight="false" outlineLevel="0" collapsed="false">
      <c r="A159" s="125"/>
      <c r="B159" s="171"/>
      <c r="C159" s="172" t="s">
        <v>167</v>
      </c>
      <c r="D159" s="149" t="n">
        <v>0</v>
      </c>
      <c r="F159" s="150"/>
    </row>
    <row r="160" customFormat="false" ht="12.8" hidden="false" customHeight="false" outlineLevel="0" collapsed="false">
      <c r="A160" s="125"/>
      <c r="B160" s="171"/>
      <c r="C160" s="172" t="s">
        <v>168</v>
      </c>
      <c r="D160" s="149" t="n">
        <v>0</v>
      </c>
    </row>
    <row r="161" customFormat="false" ht="12.8" hidden="false" customHeight="false" outlineLevel="0" collapsed="false">
      <c r="A161" s="125"/>
      <c r="B161" s="171"/>
      <c r="C161" s="172" t="s">
        <v>169</v>
      </c>
      <c r="D161" s="149" t="n">
        <v>0</v>
      </c>
    </row>
    <row r="162" customFormat="false" ht="12.8" hidden="false" customHeight="false" outlineLevel="0" collapsed="false">
      <c r="A162" s="125"/>
      <c r="B162" s="171"/>
      <c r="C162" s="172" t="s">
        <v>170</v>
      </c>
      <c r="D162" s="149" t="n">
        <v>0</v>
      </c>
    </row>
    <row r="163" customFormat="false" ht="12.8" hidden="false" customHeight="false" outlineLevel="0" collapsed="false">
      <c r="A163" s="125"/>
      <c r="B163" s="171"/>
      <c r="C163" s="172" t="s">
        <v>171</v>
      </c>
      <c r="D163" s="149" t="n">
        <v>0</v>
      </c>
    </row>
    <row r="164" customFormat="false" ht="12.8" hidden="false" customHeight="false" outlineLevel="0" collapsed="false">
      <c r="A164" s="125"/>
      <c r="B164" s="171"/>
      <c r="C164" s="172" t="s">
        <v>172</v>
      </c>
      <c r="D164" s="149" t="n">
        <v>0</v>
      </c>
    </row>
    <row r="165" customFormat="false" ht="12.8" hidden="false" customHeight="false" outlineLevel="0" collapsed="false">
      <c r="A165" s="125"/>
      <c r="B165" s="171"/>
      <c r="C165" s="172" t="s">
        <v>173</v>
      </c>
      <c r="D165" s="149" t="n">
        <v>0</v>
      </c>
    </row>
    <row r="166" customFormat="false" ht="12.8" hidden="false" customHeight="false" outlineLevel="0" collapsed="false">
      <c r="A166" s="125"/>
      <c r="B166" s="171"/>
      <c r="C166" s="172" t="s">
        <v>174</v>
      </c>
      <c r="D166" s="149" t="n">
        <v>0</v>
      </c>
    </row>
    <row r="167" customFormat="false" ht="12.8" hidden="false" customHeight="false" outlineLevel="0" collapsed="false">
      <c r="A167" s="125"/>
      <c r="B167" s="147"/>
      <c r="C167" s="148" t="s">
        <v>175</v>
      </c>
      <c r="D167" s="149" t="n">
        <v>0</v>
      </c>
    </row>
    <row r="168" customFormat="false" ht="12.8" hidden="false" customHeight="false" outlineLevel="0" collapsed="false">
      <c r="A168" s="125"/>
      <c r="B168" s="147"/>
      <c r="C168" s="172" t="s">
        <v>176</v>
      </c>
      <c r="D168" s="149" t="n">
        <v>0</v>
      </c>
    </row>
    <row r="169" customFormat="false" ht="12.8" hidden="false" customHeight="false" outlineLevel="0" collapsed="false">
      <c r="A169" s="125"/>
      <c r="B169" s="147"/>
      <c r="C169" s="148" t="s">
        <v>177</v>
      </c>
      <c r="D169" s="149" t="n">
        <v>0</v>
      </c>
    </row>
    <row r="170" customFormat="false" ht="12.8" hidden="false" customHeight="false" outlineLevel="0" collapsed="false">
      <c r="A170" s="125"/>
      <c r="B170" s="135"/>
      <c r="C170" s="135" t="s">
        <v>178</v>
      </c>
      <c r="D170" s="136" t="n">
        <f aca="false">SUM(D171:D177)</f>
        <v>41762328.29</v>
      </c>
    </row>
    <row r="171" customFormat="false" ht="12.8" hidden="false" customHeight="false" outlineLevel="0" collapsed="false">
      <c r="A171" s="125"/>
      <c r="B171" s="147"/>
      <c r="C171" s="148" t="s">
        <v>179</v>
      </c>
      <c r="D171" s="149" t="n">
        <v>0</v>
      </c>
    </row>
    <row r="172" customFormat="false" ht="12.8" hidden="false" customHeight="false" outlineLevel="0" collapsed="false">
      <c r="A172" s="128"/>
      <c r="B172" s="147"/>
      <c r="C172" s="148" t="s">
        <v>180</v>
      </c>
      <c r="D172" s="149" t="n">
        <v>0</v>
      </c>
    </row>
    <row r="173" customFormat="false" ht="12.8" hidden="false" customHeight="false" outlineLevel="0" collapsed="false">
      <c r="A173" s="128"/>
      <c r="B173" s="147"/>
      <c r="C173" s="148" t="s">
        <v>181</v>
      </c>
      <c r="D173" s="149" t="n">
        <v>0</v>
      </c>
    </row>
    <row r="174" customFormat="false" ht="12.8" hidden="false" customHeight="false" outlineLevel="0" collapsed="false">
      <c r="A174" s="128"/>
      <c r="B174" s="147"/>
      <c r="C174" s="148" t="s">
        <v>182</v>
      </c>
      <c r="D174" s="149" t="n">
        <v>0</v>
      </c>
    </row>
    <row r="175" customFormat="false" ht="12.8" hidden="false" customHeight="false" outlineLevel="0" collapsed="false">
      <c r="A175" s="128"/>
      <c r="B175" s="147"/>
      <c r="C175" s="148" t="s">
        <v>183</v>
      </c>
      <c r="D175" s="149" t="n">
        <v>0</v>
      </c>
    </row>
    <row r="176" customFormat="false" ht="12.8" hidden="false" customHeight="false" outlineLevel="0" collapsed="false">
      <c r="A176" s="128"/>
      <c r="B176" s="147"/>
      <c r="C176" s="148" t="s">
        <v>184</v>
      </c>
      <c r="D176" s="149" t="n">
        <v>41762328.29</v>
      </c>
    </row>
    <row r="177" customFormat="false" ht="12.8" hidden="false" customHeight="false" outlineLevel="0" collapsed="false">
      <c r="A177" s="128"/>
      <c r="B177" s="147"/>
      <c r="C177" s="148" t="s">
        <v>185</v>
      </c>
      <c r="D177" s="145" t="n">
        <v>0</v>
      </c>
      <c r="G177" s="150"/>
    </row>
    <row r="178" customFormat="false" ht="12.8" hidden="false" customHeight="false" outlineLevel="0" collapsed="false">
      <c r="A178" s="128"/>
      <c r="B178" s="135"/>
      <c r="C178" s="135" t="s">
        <v>186</v>
      </c>
      <c r="D178" s="136" t="n">
        <v>0</v>
      </c>
      <c r="E178" s="150"/>
    </row>
    <row r="179" customFormat="false" ht="12.8" hidden="false" customHeight="false" outlineLevel="0" collapsed="false">
      <c r="A179" s="125"/>
      <c r="B179" s="173"/>
      <c r="C179" s="173"/>
      <c r="D179" s="174"/>
    </row>
    <row r="180" customFormat="false" ht="12.8" hidden="false" customHeight="false" outlineLevel="0" collapsed="false">
      <c r="A180" s="175"/>
      <c r="B180" s="176"/>
      <c r="C180" s="176" t="s">
        <v>187</v>
      </c>
      <c r="D180" s="177" t="n">
        <f aca="false">+D14+D151+D156+D50</f>
        <v>389683377.35</v>
      </c>
    </row>
    <row r="181" customFormat="false" ht="12.8" hidden="false" customHeight="false" outlineLevel="0" collapsed="false">
      <c r="B181" s="178" t="s">
        <v>31</v>
      </c>
      <c r="D181" s="150"/>
    </row>
    <row r="182" customFormat="false" ht="14.25" hidden="false" customHeight="false" outlineLevel="0" collapsed="false">
      <c r="D182" s="150"/>
    </row>
    <row r="183" customFormat="false" ht="12.8" hidden="false" customHeight="false" outlineLevel="0" collapsed="false">
      <c r="D183" s="150"/>
    </row>
    <row r="184" customFormat="false" ht="14.25" hidden="false" customHeight="false" outlineLevel="0" collapsed="false">
      <c r="D184" s="150"/>
    </row>
    <row r="185" customFormat="false" ht="14.25" hidden="false" customHeight="false" outlineLevel="0" collapsed="false">
      <c r="D185" s="150"/>
      <c r="E185" s="150"/>
    </row>
    <row r="187" customFormat="false" ht="14.25" hidden="false" customHeight="false" outlineLevel="0" collapsed="false">
      <c r="D187" s="150"/>
    </row>
  </sheetData>
  <autoFilter ref="C180:D180"/>
  <mergeCells count="6">
    <mergeCell ref="C2:D2"/>
    <mergeCell ref="C5:D5"/>
    <mergeCell ref="A10:D10"/>
    <mergeCell ref="A11:D11"/>
    <mergeCell ref="A12:D12"/>
    <mergeCell ref="A13:D13"/>
  </mergeCells>
  <printOptions headings="false" gridLines="false" gridLinesSet="true" horizontalCentered="true" verticalCentered="false"/>
  <pageMargins left="0.39375" right="0.39375" top="0.590277777777778" bottom="0.649305555555556" header="0.511805555555555" footer="0.468055555555556"/>
  <pageSetup paperSize="9" scale="86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&amp;C&amp;"Times New Roman,Normal"&amp;12"Las Islas Malvinas, Georgias y Sandwich son y serán siempre Argentinas"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3333FF"/>
    <pageSetUpPr fitToPage="false"/>
  </sheetPr>
  <dimension ref="A1:E70"/>
  <sheetViews>
    <sheetView showFormulas="false" showGridLines="true" showRowColHeaders="true" showZeros="true" rightToLeft="false" tabSelected="false" showOutlineSymbols="true" defaultGridColor="true" view="pageBreakPreview" topLeftCell="A13" colorId="64" zoomScale="100" zoomScaleNormal="71" zoomScalePageLayoutView="100" workbookViewId="0">
      <selection pane="topLeft" activeCell="D31" activeCellId="0" sqref="D31"/>
    </sheetView>
  </sheetViews>
  <sheetFormatPr defaultColWidth="10.37109375" defaultRowHeight="14.25" zeroHeight="false" outlineLevelRow="0" outlineLevelCol="0"/>
  <cols>
    <col collapsed="false" customWidth="true" hidden="false" outlineLevel="0" max="1" min="1" style="119" width="2.91"/>
    <col collapsed="false" customWidth="true" hidden="false" outlineLevel="0" max="2" min="2" style="119" width="2.62"/>
    <col collapsed="false" customWidth="true" hidden="false" outlineLevel="0" max="3" min="3" style="119" width="56.87"/>
    <col collapsed="false" customWidth="true" hidden="false" outlineLevel="0" max="4" min="4" style="119" width="27.5"/>
    <col collapsed="false" customWidth="true" hidden="false" outlineLevel="0" max="5" min="5" style="119" width="11.14"/>
    <col collapsed="false" customWidth="false" hidden="false" outlineLevel="0" max="1024" min="6" style="119" width="10.38"/>
  </cols>
  <sheetData>
    <row r="1" customFormat="false" ht="15.75" hidden="false" customHeight="false" outlineLevel="0" collapsed="false">
      <c r="A1" s="2"/>
    </row>
    <row r="2" customFormat="false" ht="14.25" hidden="false" customHeight="false" outlineLevel="0" collapsed="false">
      <c r="C2" s="120"/>
      <c r="D2" s="120"/>
    </row>
    <row r="3" customFormat="false" ht="14.25" hidden="false" customHeight="false" outlineLevel="0" collapsed="false">
      <c r="C3" s="120"/>
      <c r="D3" s="120"/>
    </row>
    <row r="4" customFormat="false" ht="14.25" hidden="false" customHeight="false" outlineLevel="0" collapsed="false">
      <c r="C4" s="120"/>
      <c r="D4" s="120"/>
    </row>
    <row r="5" customFormat="false" ht="14.25" hidden="false" customHeight="false" outlineLevel="0" collapsed="false">
      <c r="C5" s="120"/>
      <c r="D5" s="120"/>
    </row>
    <row r="6" customFormat="false" ht="14.25" hidden="false" customHeight="false" outlineLevel="0" collapsed="false">
      <c r="C6" s="120"/>
      <c r="D6" s="120"/>
    </row>
    <row r="7" customFormat="false" ht="14.25" hidden="false" customHeight="false" outlineLevel="0" collapsed="false">
      <c r="C7" s="120"/>
      <c r="D7" s="120"/>
    </row>
    <row r="8" customFormat="false" ht="14.25" hidden="false" customHeight="false" outlineLevel="0" collapsed="false">
      <c r="C8" s="120"/>
      <c r="D8" s="120"/>
    </row>
    <row r="9" customFormat="false" ht="14.25" hidden="false" customHeight="false" outlineLevel="0" collapsed="false">
      <c r="C9" s="120"/>
      <c r="D9" s="120"/>
    </row>
    <row r="10" customFormat="false" ht="14.25" hidden="false" customHeight="false" outlineLevel="0" collapsed="false">
      <c r="C10" s="120"/>
      <c r="D10" s="120"/>
    </row>
    <row r="11" customFormat="false" ht="14.25" hidden="false" customHeight="false" outlineLevel="0" collapsed="false">
      <c r="C11" s="120"/>
      <c r="D11" s="120"/>
    </row>
    <row r="12" customFormat="false" ht="14.25" hidden="false" customHeight="false" outlineLevel="0" collapsed="false">
      <c r="C12" s="120"/>
      <c r="D12" s="120"/>
    </row>
    <row r="13" s="123" customFormat="true" ht="15" hidden="false" customHeight="true" outlineLevel="0" collapsed="false">
      <c r="A13" s="4" t="s">
        <v>0</v>
      </c>
      <c r="B13" s="4"/>
      <c r="C13" s="4"/>
      <c r="D13" s="4"/>
      <c r="E13" s="4"/>
    </row>
    <row r="14" s="123" customFormat="true" ht="15" hidden="false" customHeight="true" outlineLevel="0" collapsed="false">
      <c r="A14" s="179"/>
      <c r="B14" s="179"/>
      <c r="C14" s="179"/>
      <c r="D14" s="179"/>
    </row>
    <row r="15" s="123" customFormat="true" ht="12.75" hidden="false" customHeight="true" outlineLevel="0" collapsed="false">
      <c r="A15" s="180" t="s">
        <v>1</v>
      </c>
      <c r="B15" s="180"/>
      <c r="C15" s="180"/>
      <c r="D15" s="180"/>
    </row>
    <row r="16" s="123" customFormat="true" ht="12.8" hidden="false" customHeight="false" outlineLevel="0" collapsed="false">
      <c r="A16" s="180" t="s">
        <v>188</v>
      </c>
      <c r="B16" s="180"/>
      <c r="C16" s="180"/>
      <c r="D16" s="180"/>
    </row>
    <row r="17" s="123" customFormat="true" ht="12.8" hidden="false" customHeight="false" outlineLevel="0" collapsed="false">
      <c r="A17" s="181" t="s">
        <v>33</v>
      </c>
      <c r="B17" s="181"/>
      <c r="C17" s="181"/>
      <c r="D17" s="181"/>
    </row>
    <row r="18" customFormat="false" ht="12.8" hidden="false" customHeight="false" outlineLevel="0" collapsed="false">
      <c r="A18" s="37"/>
      <c r="B18" s="37"/>
      <c r="C18" s="37"/>
      <c r="D18" s="10"/>
    </row>
    <row r="19" customFormat="false" ht="12.8" hidden="false" customHeight="false" outlineLevel="0" collapsed="false">
      <c r="A19" s="182"/>
      <c r="B19" s="182"/>
      <c r="C19" s="182"/>
      <c r="D19" s="182"/>
    </row>
    <row r="20" customFormat="false" ht="15.75" hidden="false" customHeight="true" outlineLevel="0" collapsed="false">
      <c r="A20" s="183" t="s">
        <v>189</v>
      </c>
      <c r="B20" s="183"/>
      <c r="C20" s="183"/>
      <c r="D20" s="184" t="s">
        <v>43</v>
      </c>
    </row>
    <row r="21" customFormat="false" ht="15.75" hidden="false" customHeight="true" outlineLevel="0" collapsed="false">
      <c r="A21" s="183"/>
      <c r="B21" s="183"/>
      <c r="C21" s="183"/>
      <c r="D21" s="184"/>
    </row>
    <row r="22" customFormat="false" ht="15.75" hidden="false" customHeight="true" outlineLevel="0" collapsed="false">
      <c r="A22" s="183"/>
      <c r="B22" s="183"/>
      <c r="C22" s="183"/>
      <c r="D22" s="184"/>
    </row>
    <row r="23" customFormat="false" ht="15.75" hidden="false" customHeight="true" outlineLevel="0" collapsed="false">
      <c r="A23" s="183"/>
      <c r="B23" s="183"/>
      <c r="C23" s="183"/>
      <c r="D23" s="184"/>
    </row>
    <row r="24" customFormat="false" ht="12.8" hidden="false" customHeight="false" outlineLevel="0" collapsed="false">
      <c r="A24" s="185"/>
      <c r="B24" s="186"/>
      <c r="C24" s="186"/>
      <c r="D24" s="187"/>
    </row>
    <row r="25" customFormat="false" ht="12.8" hidden="false" customHeight="false" outlineLevel="0" collapsed="false">
      <c r="A25" s="188" t="s">
        <v>190</v>
      </c>
      <c r="B25" s="189"/>
      <c r="C25" s="189"/>
      <c r="D25" s="190" t="n">
        <f aca="false">+D31</f>
        <v>357057965.73</v>
      </c>
    </row>
    <row r="26" customFormat="false" ht="12.8" hidden="false" customHeight="false" outlineLevel="0" collapsed="false">
      <c r="A26" s="191"/>
      <c r="B26" s="192" t="s">
        <v>191</v>
      </c>
      <c r="C26" s="192"/>
      <c r="D26" s="193" t="n">
        <v>0</v>
      </c>
    </row>
    <row r="27" customFormat="false" ht="12.8" hidden="false" customHeight="false" outlineLevel="0" collapsed="false">
      <c r="A27" s="191"/>
      <c r="B27" s="192" t="s">
        <v>192</v>
      </c>
      <c r="C27" s="192"/>
      <c r="D27" s="193" t="n">
        <v>0</v>
      </c>
    </row>
    <row r="28" customFormat="false" ht="12.8" hidden="false" customHeight="false" outlineLevel="0" collapsed="false">
      <c r="A28" s="191"/>
      <c r="B28" s="192" t="s">
        <v>193</v>
      </c>
      <c r="C28" s="192"/>
      <c r="D28" s="193" t="n">
        <v>0</v>
      </c>
    </row>
    <row r="29" customFormat="false" ht="12.8" hidden="false" customHeight="false" outlineLevel="0" collapsed="false">
      <c r="A29" s="191"/>
      <c r="B29" s="192" t="s">
        <v>194</v>
      </c>
      <c r="C29" s="192"/>
      <c r="D29" s="193" t="n">
        <v>0</v>
      </c>
    </row>
    <row r="30" customFormat="false" ht="12.8" hidden="false" customHeight="false" outlineLevel="0" collapsed="false">
      <c r="A30" s="191"/>
      <c r="B30" s="192" t="s">
        <v>195</v>
      </c>
      <c r="C30" s="192"/>
      <c r="D30" s="193" t="n">
        <v>0</v>
      </c>
    </row>
    <row r="31" customFormat="false" ht="12.8" hidden="false" customHeight="false" outlineLevel="0" collapsed="false">
      <c r="A31" s="191"/>
      <c r="B31" s="192" t="s">
        <v>196</v>
      </c>
      <c r="C31" s="192"/>
      <c r="D31" s="193" t="n">
        <v>357057965.73</v>
      </c>
    </row>
    <row r="32" customFormat="false" ht="12.8" hidden="false" customHeight="false" outlineLevel="0" collapsed="false">
      <c r="A32" s="191"/>
      <c r="B32" s="192" t="s">
        <v>197</v>
      </c>
      <c r="C32" s="192"/>
      <c r="D32" s="193" t="s">
        <v>149</v>
      </c>
    </row>
    <row r="33" customFormat="false" ht="12.8" hidden="false" customHeight="false" outlineLevel="0" collapsed="false">
      <c r="A33" s="191"/>
      <c r="B33" s="192"/>
      <c r="C33" s="192"/>
      <c r="D33" s="194"/>
    </row>
    <row r="34" customFormat="false" ht="12.8" hidden="false" customHeight="false" outlineLevel="0" collapsed="false">
      <c r="A34" s="191" t="s">
        <v>198</v>
      </c>
      <c r="B34" s="195"/>
      <c r="C34" s="195"/>
      <c r="D34" s="196" t="n">
        <v>0</v>
      </c>
    </row>
    <row r="35" customFormat="false" ht="12.8" hidden="false" customHeight="false" outlineLevel="0" collapsed="false">
      <c r="A35" s="191"/>
      <c r="B35" s="192"/>
      <c r="C35" s="192"/>
      <c r="D35" s="194"/>
    </row>
    <row r="36" customFormat="false" ht="12.8" hidden="false" customHeight="false" outlineLevel="0" collapsed="false">
      <c r="A36" s="191" t="s">
        <v>199</v>
      </c>
      <c r="B36" s="195"/>
      <c r="C36" s="197"/>
      <c r="D36" s="196" t="n">
        <v>0</v>
      </c>
    </row>
    <row r="37" customFormat="false" ht="12.8" hidden="false" customHeight="false" outlineLevel="0" collapsed="false">
      <c r="A37" s="191"/>
      <c r="B37" s="192"/>
      <c r="C37" s="198"/>
      <c r="D37" s="194"/>
    </row>
    <row r="38" customFormat="false" ht="12.8" hidden="false" customHeight="false" outlineLevel="0" collapsed="false">
      <c r="A38" s="191" t="s">
        <v>200</v>
      </c>
      <c r="B38" s="195"/>
      <c r="C38" s="195"/>
      <c r="D38" s="196" t="n">
        <v>0</v>
      </c>
    </row>
    <row r="39" customFormat="false" ht="12.8" hidden="false" customHeight="false" outlineLevel="0" collapsed="false">
      <c r="A39" s="191"/>
      <c r="B39" s="192"/>
      <c r="C39" s="198"/>
      <c r="D39" s="194"/>
    </row>
    <row r="40" customFormat="false" ht="12.8" hidden="false" customHeight="false" outlineLevel="0" collapsed="false">
      <c r="A40" s="191" t="s">
        <v>201</v>
      </c>
      <c r="B40" s="195"/>
      <c r="C40" s="197"/>
      <c r="D40" s="196" t="n">
        <v>0</v>
      </c>
    </row>
    <row r="41" customFormat="false" ht="12.8" hidden="false" customHeight="false" outlineLevel="0" collapsed="false">
      <c r="A41" s="191"/>
      <c r="B41" s="192"/>
      <c r="C41" s="198"/>
      <c r="D41" s="194"/>
    </row>
    <row r="42" customFormat="false" ht="12.8" hidden="false" customHeight="false" outlineLevel="0" collapsed="false">
      <c r="A42" s="199" t="s">
        <v>43</v>
      </c>
      <c r="B42" s="200"/>
      <c r="C42" s="201"/>
      <c r="D42" s="202" t="n">
        <f aca="false">+D25</f>
        <v>357057965.73</v>
      </c>
    </row>
    <row r="43" customFormat="false" ht="12.8" hidden="false" customHeight="false" outlineLevel="0" collapsed="false">
      <c r="A43" s="182" t="s">
        <v>31</v>
      </c>
      <c r="B43" s="182"/>
      <c r="C43" s="182"/>
      <c r="D43" s="182"/>
    </row>
    <row r="44" customFormat="false" ht="12.8" hidden="false" customHeight="false" outlineLevel="0" collapsed="false">
      <c r="A44" s="182"/>
      <c r="B44" s="182"/>
      <c r="C44" s="182"/>
      <c r="D44" s="182"/>
    </row>
    <row r="70" customFormat="false" ht="14.25" hidden="false" customHeight="false" outlineLevel="0" collapsed="false">
      <c r="A70" s="203"/>
      <c r="B70" s="203"/>
      <c r="C70" s="203"/>
      <c r="D70" s="203"/>
    </row>
  </sheetData>
  <mergeCells count="10">
    <mergeCell ref="C2:D2"/>
    <mergeCell ref="C5:D5"/>
    <mergeCell ref="C12:D12"/>
    <mergeCell ref="A13:E13"/>
    <mergeCell ref="A15:D15"/>
    <mergeCell ref="A16:D16"/>
    <mergeCell ref="A17:D17"/>
    <mergeCell ref="A20:C23"/>
    <mergeCell ref="D20:D23"/>
    <mergeCell ref="A70:D70"/>
  </mergeCells>
  <printOptions headings="false" gridLines="false" gridLinesSet="true" horizontalCentered="true" verticalCentered="false"/>
  <pageMargins left="0.39375" right="0.39375" top="0.590277777777778" bottom="0.586111111111111" header="0.511805555555555" footer="0.433333333333333"/>
  <pageSetup paperSize="9" scale="8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&amp;C&amp;"Calibri,Normal"“Las Islas Malvinas, Georgias y Sandwich del Sur son y serán Argentinas”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3333FF"/>
    <pageSetUpPr fitToPage="false"/>
  </sheetPr>
  <dimension ref="A10:K1048576"/>
  <sheetViews>
    <sheetView showFormulas="false" showGridLines="true" showRowColHeaders="true" showZeros="true" rightToLeft="false" tabSelected="false" showOutlineSymbols="true" defaultGridColor="true" view="pageBreakPreview" topLeftCell="C164" colorId="64" zoomScale="100" zoomScaleNormal="71" zoomScalePageLayoutView="100" workbookViewId="0">
      <selection pane="topLeft" activeCell="J169" activeCellId="0" sqref="J169"/>
    </sheetView>
  </sheetViews>
  <sheetFormatPr defaultColWidth="8.38671875" defaultRowHeight="14.25" zeroHeight="false" outlineLevelRow="0" outlineLevelCol="0"/>
  <cols>
    <col collapsed="false" customWidth="true" hidden="false" outlineLevel="0" max="1" min="1" style="119" width="9.37"/>
    <col collapsed="false" customWidth="true" hidden="false" outlineLevel="0" max="2" min="2" style="119" width="45"/>
    <col collapsed="false" customWidth="true" hidden="false" outlineLevel="0" max="3" min="3" style="119" width="14.79"/>
    <col collapsed="false" customWidth="true" hidden="false" outlineLevel="0" max="4" min="4" style="119" width="13.95"/>
    <col collapsed="false" customWidth="true" hidden="false" outlineLevel="0" max="5" min="5" style="119" width="13.63"/>
    <col collapsed="false" customWidth="true" hidden="false" outlineLevel="0" max="6" min="6" style="119" width="15.26"/>
    <col collapsed="false" customWidth="true" hidden="false" outlineLevel="0" max="7" min="7" style="119" width="14.27"/>
    <col collapsed="false" customWidth="true" hidden="false" outlineLevel="0" max="8" min="8" style="119" width="15.1"/>
    <col collapsed="false" customWidth="true" hidden="false" outlineLevel="0" max="9" min="9" style="119" width="15.13"/>
    <col collapsed="false" customWidth="true" hidden="false" outlineLevel="0" max="10" min="10" style="119" width="14.27"/>
    <col collapsed="false" customWidth="true" hidden="false" outlineLevel="0" max="11" min="11" style="119" width="16.25"/>
    <col collapsed="false" customWidth="false" hidden="false" outlineLevel="0" max="256" min="12" style="119" width="8.39"/>
    <col collapsed="false" customWidth="true" hidden="false" outlineLevel="0" max="257" min="257" style="119" width="10.61"/>
    <col collapsed="false" customWidth="true" hidden="false" outlineLevel="0" max="258" min="258" style="119" width="62.5"/>
    <col collapsed="false" customWidth="true" hidden="false" outlineLevel="0" max="259" min="259" style="119" width="13"/>
    <col collapsed="false" customWidth="true" hidden="false" outlineLevel="0" max="260" min="260" style="119" width="9.12"/>
    <col collapsed="false" customWidth="true" hidden="false" outlineLevel="0" max="261" min="261" style="119" width="12.87"/>
    <col collapsed="false" customWidth="true" hidden="false" outlineLevel="0" max="262" min="262" style="119" width="13"/>
    <col collapsed="false" customWidth="true" hidden="false" outlineLevel="0" max="264" min="263" style="119" width="12.13"/>
    <col collapsed="false" customWidth="true" hidden="false" outlineLevel="0" max="265" min="265" style="119" width="15.87"/>
    <col collapsed="false" customWidth="true" hidden="false" outlineLevel="0" max="266" min="266" style="119" width="12.13"/>
    <col collapsed="false" customWidth="false" hidden="false" outlineLevel="0" max="512" min="267" style="119" width="8.39"/>
    <col collapsed="false" customWidth="true" hidden="false" outlineLevel="0" max="513" min="513" style="119" width="10.61"/>
    <col collapsed="false" customWidth="true" hidden="false" outlineLevel="0" max="514" min="514" style="119" width="62.5"/>
    <col collapsed="false" customWidth="true" hidden="false" outlineLevel="0" max="515" min="515" style="119" width="13"/>
    <col collapsed="false" customWidth="true" hidden="false" outlineLevel="0" max="516" min="516" style="119" width="9.12"/>
    <col collapsed="false" customWidth="true" hidden="false" outlineLevel="0" max="517" min="517" style="119" width="12.87"/>
    <col collapsed="false" customWidth="true" hidden="false" outlineLevel="0" max="518" min="518" style="119" width="13"/>
    <col collapsed="false" customWidth="true" hidden="false" outlineLevel="0" max="520" min="519" style="119" width="12.13"/>
    <col collapsed="false" customWidth="true" hidden="false" outlineLevel="0" max="521" min="521" style="119" width="15.87"/>
    <col collapsed="false" customWidth="true" hidden="false" outlineLevel="0" max="522" min="522" style="119" width="12.13"/>
    <col collapsed="false" customWidth="false" hidden="false" outlineLevel="0" max="768" min="523" style="119" width="8.39"/>
    <col collapsed="false" customWidth="true" hidden="false" outlineLevel="0" max="769" min="769" style="119" width="10.61"/>
    <col collapsed="false" customWidth="true" hidden="false" outlineLevel="0" max="770" min="770" style="119" width="62.5"/>
    <col collapsed="false" customWidth="true" hidden="false" outlineLevel="0" max="771" min="771" style="119" width="13"/>
    <col collapsed="false" customWidth="true" hidden="false" outlineLevel="0" max="772" min="772" style="119" width="9.12"/>
    <col collapsed="false" customWidth="true" hidden="false" outlineLevel="0" max="773" min="773" style="119" width="12.87"/>
    <col collapsed="false" customWidth="true" hidden="false" outlineLevel="0" max="774" min="774" style="119" width="13"/>
    <col collapsed="false" customWidth="true" hidden="false" outlineLevel="0" max="776" min="775" style="119" width="12.13"/>
    <col collapsed="false" customWidth="true" hidden="false" outlineLevel="0" max="777" min="777" style="119" width="15.87"/>
    <col collapsed="false" customWidth="true" hidden="false" outlineLevel="0" max="778" min="778" style="119" width="12.13"/>
    <col collapsed="false" customWidth="false" hidden="false" outlineLevel="0" max="1024" min="779" style="119" width="8.39"/>
  </cols>
  <sheetData>
    <row r="10" customFormat="false" ht="12.75" hidden="false" customHeight="true" outlineLevel="0" collapsed="false">
      <c r="A10" s="204"/>
    </row>
    <row r="11" customFormat="false" ht="12.75" hidden="false" customHeight="true" outlineLevel="0" collapsed="false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4"/>
    </row>
    <row r="12" customFormat="false" ht="12.8" hidden="false" customHeight="false" outlineLevel="0" collapsed="false">
      <c r="A12" s="205"/>
      <c r="B12" s="205"/>
      <c r="C12" s="205"/>
      <c r="D12" s="205"/>
      <c r="E12" s="205"/>
      <c r="F12" s="205"/>
      <c r="G12" s="205"/>
      <c r="H12" s="205"/>
      <c r="I12" s="205"/>
      <c r="J12" s="205"/>
      <c r="K12" s="182"/>
    </row>
    <row r="13" customFormat="false" ht="15" hidden="false" customHeight="false" outlineLevel="0" collapsed="false">
      <c r="A13" s="7" t="s">
        <v>1</v>
      </c>
      <c r="B13" s="7"/>
      <c r="C13" s="7"/>
      <c r="D13" s="7"/>
      <c r="E13" s="7"/>
      <c r="F13" s="7"/>
      <c r="G13" s="7"/>
      <c r="H13" s="7"/>
      <c r="I13" s="7"/>
      <c r="J13" s="7"/>
      <c r="K13" s="7"/>
    </row>
    <row r="14" customFormat="false" ht="15" hidden="false" customHeight="false" outlineLevel="0" collapsed="false">
      <c r="A14" s="7" t="s">
        <v>202</v>
      </c>
      <c r="B14" s="7"/>
      <c r="C14" s="7"/>
      <c r="D14" s="7"/>
      <c r="E14" s="7"/>
      <c r="F14" s="7"/>
      <c r="G14" s="7"/>
      <c r="H14" s="7"/>
      <c r="I14" s="7"/>
      <c r="J14" s="7"/>
      <c r="K14" s="7"/>
    </row>
    <row r="15" customFormat="false" ht="15" hidden="false" customHeight="false" outlineLevel="0" collapsed="false">
      <c r="A15" s="49" t="s">
        <v>33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</row>
    <row r="16" customFormat="false" ht="12.8" hidden="false" customHeight="false" outlineLevel="0" collapsed="false">
      <c r="A16" s="182"/>
      <c r="B16" s="182"/>
      <c r="C16" s="182"/>
      <c r="D16" s="182"/>
      <c r="E16" s="182"/>
      <c r="F16" s="182"/>
      <c r="G16" s="182"/>
      <c r="H16" s="182"/>
      <c r="I16" s="182"/>
      <c r="J16" s="182"/>
      <c r="K16" s="182"/>
    </row>
    <row r="17" customFormat="false" ht="41.25" hidden="false" customHeight="true" outlineLevel="0" collapsed="false">
      <c r="A17" s="206" t="s">
        <v>203</v>
      </c>
      <c r="B17" s="206" t="s">
        <v>204</v>
      </c>
      <c r="C17" s="207" t="s">
        <v>205</v>
      </c>
      <c r="D17" s="207" t="s">
        <v>206</v>
      </c>
      <c r="E17" s="207" t="s">
        <v>207</v>
      </c>
      <c r="F17" s="207" t="s">
        <v>208</v>
      </c>
      <c r="G17" s="208" t="s">
        <v>209</v>
      </c>
      <c r="H17" s="208" t="s">
        <v>210</v>
      </c>
      <c r="I17" s="208" t="s">
        <v>211</v>
      </c>
      <c r="J17" s="208" t="s">
        <v>212</v>
      </c>
      <c r="K17" s="207" t="s">
        <v>213</v>
      </c>
    </row>
    <row r="18" customFormat="false" ht="12.75" hidden="false" customHeight="true" outlineLevel="0" collapsed="false">
      <c r="A18" s="209" t="n">
        <v>10000</v>
      </c>
      <c r="B18" s="209" t="s">
        <v>214</v>
      </c>
      <c r="C18" s="210" t="n">
        <f aca="false">+C19+C27+C34+C38+C40+C42</f>
        <v>557840396.11</v>
      </c>
      <c r="D18" s="210" t="n">
        <f aca="false">+D19+D27+D34+D38+D40+D42</f>
        <v>0</v>
      </c>
      <c r="E18" s="210" t="n">
        <f aca="false">+E19+E27+E34+E38+E40+E42</f>
        <v>0</v>
      </c>
      <c r="F18" s="210" t="n">
        <f aca="false">+F19+F27+F38+F40+F42</f>
        <v>557840396.11</v>
      </c>
      <c r="G18" s="210" t="n">
        <f aca="false">+G19+G27+G38+G40+G42</f>
        <v>334362454.09</v>
      </c>
      <c r="H18" s="210" t="n">
        <f aca="false">+H19+H27+H38+H40+H42</f>
        <v>334362454.09</v>
      </c>
      <c r="I18" s="210" t="n">
        <f aca="false">+I19+I27+I38+I40+I42</f>
        <v>334362454.09</v>
      </c>
      <c r="J18" s="210" t="n">
        <f aca="false">+J19+J27+J38+J40+J42</f>
        <v>292600125.8</v>
      </c>
      <c r="K18" s="210" t="n">
        <f aca="false">+F18-H18</f>
        <v>223477942.02</v>
      </c>
    </row>
    <row r="19" customFormat="false" ht="12.75" hidden="false" customHeight="true" outlineLevel="0" collapsed="false">
      <c r="A19" s="211" t="n">
        <v>10100</v>
      </c>
      <c r="B19" s="211" t="s">
        <v>215</v>
      </c>
      <c r="C19" s="212" t="n">
        <f aca="false">SUM(C20:C26)</f>
        <v>412927184.5</v>
      </c>
      <c r="D19" s="212" t="n">
        <f aca="false">+D20+D21+D22+D23+D24+D25+D26</f>
        <v>0</v>
      </c>
      <c r="E19" s="212" t="n">
        <f aca="false">+E20+E21+E22+E23+E24+E25+E26</f>
        <v>0</v>
      </c>
      <c r="F19" s="212" t="n">
        <f aca="false">SUM(F20:F26)</f>
        <v>412927184.5</v>
      </c>
      <c r="G19" s="212" t="n">
        <f aca="false">SUM(G20:G26)</f>
        <v>260021139.43</v>
      </c>
      <c r="H19" s="212" t="n">
        <f aca="false">SUM(H20:H26)</f>
        <v>260021139.43</v>
      </c>
      <c r="I19" s="212" t="n">
        <f aca="false">SUM(I20:I26)</f>
        <v>260021139.43</v>
      </c>
      <c r="J19" s="212" t="n">
        <f aca="false">SUM(J20:J26)</f>
        <v>228378777.41</v>
      </c>
      <c r="K19" s="212" t="n">
        <f aca="false">+F19-H19</f>
        <v>152906045.07</v>
      </c>
    </row>
    <row r="20" customFormat="false" ht="12.75" hidden="false" customHeight="true" outlineLevel="0" collapsed="false">
      <c r="A20" s="213" t="n">
        <v>10101</v>
      </c>
      <c r="B20" s="213" t="s">
        <v>216</v>
      </c>
      <c r="C20" s="214" t="n">
        <v>307737061.63</v>
      </c>
      <c r="D20" s="214"/>
      <c r="E20" s="214" t="n">
        <v>0</v>
      </c>
      <c r="F20" s="214" t="n">
        <f aca="false">+C20+D20-E20</f>
        <v>307737061.63</v>
      </c>
      <c r="G20" s="214" t="n">
        <v>202738427.97</v>
      </c>
      <c r="H20" s="214" t="n">
        <f aca="false">+G20</f>
        <v>202738427.97</v>
      </c>
      <c r="I20" s="214" t="n">
        <f aca="false">+H20</f>
        <v>202738427.97</v>
      </c>
      <c r="J20" s="214" t="n">
        <v>177013951.88</v>
      </c>
      <c r="K20" s="214" t="n">
        <v>151442567.19</v>
      </c>
    </row>
    <row r="21" customFormat="false" ht="12.75" hidden="false" customHeight="true" outlineLevel="0" collapsed="false">
      <c r="A21" s="213" t="n">
        <v>10102</v>
      </c>
      <c r="B21" s="213" t="s">
        <v>217</v>
      </c>
      <c r="C21" s="214"/>
      <c r="D21" s="214"/>
      <c r="E21" s="214"/>
      <c r="F21" s="214" t="n">
        <f aca="false">+C21+D21-E21</f>
        <v>0</v>
      </c>
      <c r="G21" s="214"/>
      <c r="H21" s="214"/>
      <c r="I21" s="214"/>
      <c r="J21" s="214"/>
      <c r="K21" s="214" t="n">
        <f aca="false">+F21-H21</f>
        <v>0</v>
      </c>
    </row>
    <row r="22" customFormat="false" ht="12.75" hidden="false" customHeight="true" outlineLevel="0" collapsed="false">
      <c r="A22" s="213" t="n">
        <v>10103</v>
      </c>
      <c r="B22" s="213" t="s">
        <v>218</v>
      </c>
      <c r="C22" s="214"/>
      <c r="D22" s="214"/>
      <c r="E22" s="214"/>
      <c r="F22" s="214" t="n">
        <f aca="false">+C22+D22-E22</f>
        <v>0</v>
      </c>
      <c r="G22" s="214"/>
      <c r="H22" s="214"/>
      <c r="I22" s="214"/>
      <c r="J22" s="214"/>
      <c r="K22" s="214" t="n">
        <f aca="false">+F22-H22</f>
        <v>0</v>
      </c>
    </row>
    <row r="23" customFormat="false" ht="12.75" hidden="false" customHeight="true" outlineLevel="0" collapsed="false">
      <c r="A23" s="213" t="n">
        <v>10104</v>
      </c>
      <c r="B23" s="213" t="s">
        <v>219</v>
      </c>
      <c r="C23" s="214" t="n">
        <v>27976096.5</v>
      </c>
      <c r="D23" s="214" t="n">
        <f aca="false">+D24</f>
        <v>0</v>
      </c>
      <c r="E23" s="214" t="n">
        <f aca="false">+E24</f>
        <v>0</v>
      </c>
      <c r="F23" s="214" t="n">
        <f aca="false">+C23+D23-E23</f>
        <v>27976096.5</v>
      </c>
      <c r="G23" s="214" t="n">
        <v>8858176.24</v>
      </c>
      <c r="H23" s="214" t="n">
        <f aca="false">+G23</f>
        <v>8858176.24</v>
      </c>
      <c r="I23" s="214" t="n">
        <f aca="false">+H23</f>
        <v>8858176.24</v>
      </c>
      <c r="J23" s="214" t="n">
        <f aca="false">+I23</f>
        <v>8858176.24</v>
      </c>
      <c r="K23" s="214" t="n">
        <f aca="false">+F23-H23</f>
        <v>19117920.26</v>
      </c>
    </row>
    <row r="24" customFormat="false" ht="12.75" hidden="false" customHeight="true" outlineLevel="0" collapsed="false">
      <c r="A24" s="213" t="n">
        <v>10105</v>
      </c>
      <c r="B24" s="213" t="s">
        <v>220</v>
      </c>
      <c r="C24" s="214"/>
      <c r="D24" s="214"/>
      <c r="E24" s="214"/>
      <c r="F24" s="214" t="n">
        <f aca="false">+C24+D24-E24</f>
        <v>0</v>
      </c>
      <c r="G24" s="214"/>
      <c r="H24" s="214"/>
      <c r="I24" s="214"/>
      <c r="J24" s="214"/>
      <c r="K24" s="214" t="n">
        <f aca="false">+F24-H24</f>
        <v>0</v>
      </c>
    </row>
    <row r="25" customFormat="false" ht="12.75" hidden="false" customHeight="true" outlineLevel="0" collapsed="false">
      <c r="A25" s="213" t="n">
        <v>10106</v>
      </c>
      <c r="B25" s="213" t="s">
        <v>221</v>
      </c>
      <c r="C25" s="214" t="n">
        <v>77214026.37</v>
      </c>
      <c r="D25" s="214" t="n">
        <f aca="false">+D26</f>
        <v>0</v>
      </c>
      <c r="E25" s="214" t="n">
        <f aca="false">+E26</f>
        <v>0</v>
      </c>
      <c r="F25" s="214" t="n">
        <f aca="false">+C25+D25-E25</f>
        <v>77214026.37</v>
      </c>
      <c r="G25" s="214" t="n">
        <v>48424535.22</v>
      </c>
      <c r="H25" s="214" t="n">
        <f aca="false">+G25</f>
        <v>48424535.22</v>
      </c>
      <c r="I25" s="214" t="n">
        <f aca="false">+H25</f>
        <v>48424535.22</v>
      </c>
      <c r="J25" s="214" t="n">
        <v>42506649.29</v>
      </c>
      <c r="K25" s="214" t="n">
        <f aca="false">+F25-H25</f>
        <v>28789491.15</v>
      </c>
    </row>
    <row r="26" customFormat="false" ht="12.75" hidden="false" customHeight="true" outlineLevel="0" collapsed="false">
      <c r="A26" s="213" t="n">
        <v>10107</v>
      </c>
      <c r="B26" s="213" t="s">
        <v>222</v>
      </c>
      <c r="C26" s="214"/>
      <c r="D26" s="214"/>
      <c r="E26" s="214"/>
      <c r="F26" s="214" t="n">
        <f aca="false">+C26+D26-E26</f>
        <v>0</v>
      </c>
      <c r="G26" s="214"/>
      <c r="H26" s="214"/>
      <c r="I26" s="214"/>
      <c r="J26" s="214"/>
      <c r="K26" s="214" t="n">
        <f aca="false">+F26-H26</f>
        <v>0</v>
      </c>
    </row>
    <row r="27" customFormat="false" ht="12.75" hidden="false" customHeight="true" outlineLevel="0" collapsed="false">
      <c r="A27" s="211" t="n">
        <v>10200</v>
      </c>
      <c r="B27" s="211" t="s">
        <v>223</v>
      </c>
      <c r="C27" s="212" t="n">
        <f aca="false">+C28+C30+C32</f>
        <v>135166394.83</v>
      </c>
      <c r="D27" s="212" t="n">
        <f aca="false">+D28+D29+D30+D31+D32+D33</f>
        <v>0</v>
      </c>
      <c r="E27" s="212" t="n">
        <f aca="false">+E28+E29+E30+E31+E32+E33</f>
        <v>0</v>
      </c>
      <c r="F27" s="212" t="n">
        <f aca="false">+C27+D27-E27</f>
        <v>135166394.83</v>
      </c>
      <c r="G27" s="212" t="n">
        <f aca="false">SUM(G28:G33)</f>
        <v>69864205.85</v>
      </c>
      <c r="H27" s="212" t="n">
        <f aca="false">SUM(H28:H33)</f>
        <v>69864205.85</v>
      </c>
      <c r="I27" s="212" t="n">
        <f aca="false">SUM(I28:I33)</f>
        <v>69864205.85</v>
      </c>
      <c r="J27" s="212" t="n">
        <f aca="false">SUM(J28:J33)</f>
        <v>60232940.6</v>
      </c>
      <c r="K27" s="212" t="n">
        <f aca="false">+F27-H27</f>
        <v>65302188.98</v>
      </c>
    </row>
    <row r="28" customFormat="false" ht="12.75" hidden="false" customHeight="true" outlineLevel="0" collapsed="false">
      <c r="A28" s="213" t="n">
        <v>10201</v>
      </c>
      <c r="B28" s="213" t="s">
        <v>224</v>
      </c>
      <c r="C28" s="214" t="n">
        <v>101479020.54</v>
      </c>
      <c r="D28" s="214" t="n">
        <v>0</v>
      </c>
      <c r="E28" s="214"/>
      <c r="F28" s="214" t="n">
        <f aca="false">+C28+D28-E28</f>
        <v>101479020.54</v>
      </c>
      <c r="G28" s="214" t="n">
        <v>54654829.33</v>
      </c>
      <c r="H28" s="214" t="n">
        <v>54654829.33</v>
      </c>
      <c r="I28" s="214" t="n">
        <f aca="false">+H28</f>
        <v>54654829.33</v>
      </c>
      <c r="J28" s="214" t="n">
        <v>46892277.36</v>
      </c>
      <c r="K28" s="214" t="n">
        <f aca="false">+F28-H28</f>
        <v>46824191.21</v>
      </c>
    </row>
    <row r="29" customFormat="false" ht="12.75" hidden="false" customHeight="true" outlineLevel="0" collapsed="false">
      <c r="A29" s="213" t="n">
        <v>10202</v>
      </c>
      <c r="B29" s="213" t="s">
        <v>218</v>
      </c>
      <c r="C29" s="214"/>
      <c r="D29" s="214"/>
      <c r="E29" s="214"/>
      <c r="F29" s="214" t="n">
        <f aca="false">+C29+D29-E29</f>
        <v>0</v>
      </c>
      <c r="G29" s="214"/>
      <c r="H29" s="214"/>
      <c r="I29" s="214"/>
      <c r="J29" s="214"/>
      <c r="K29" s="214" t="n">
        <f aca="false">+F29-H29</f>
        <v>0</v>
      </c>
    </row>
    <row r="30" customFormat="false" ht="12.75" hidden="false" customHeight="true" outlineLevel="0" collapsed="false">
      <c r="A30" s="213" t="n">
        <v>10203</v>
      </c>
      <c r="B30" s="213" t="s">
        <v>219</v>
      </c>
      <c r="C30" s="214" t="n">
        <v>8225365.5</v>
      </c>
      <c r="D30" s="214" t="n">
        <v>0</v>
      </c>
      <c r="E30" s="214"/>
      <c r="F30" s="214" t="n">
        <f aca="false">+C30+D30-E30</f>
        <v>8225365.5</v>
      </c>
      <c r="G30" s="214" t="n">
        <v>2155556.23</v>
      </c>
      <c r="H30" s="214" t="n">
        <f aca="false">+G30</f>
        <v>2155556.23</v>
      </c>
      <c r="I30" s="214" t="n">
        <f aca="false">+H30</f>
        <v>2155556.23</v>
      </c>
      <c r="J30" s="214" t="n">
        <f aca="false">+I30</f>
        <v>2155556.23</v>
      </c>
      <c r="K30" s="214" t="n">
        <f aca="false">+F30-H30</f>
        <v>6069809.27</v>
      </c>
    </row>
    <row r="31" customFormat="false" ht="12.75" hidden="false" customHeight="true" outlineLevel="0" collapsed="false">
      <c r="A31" s="213" t="n">
        <v>10204</v>
      </c>
      <c r="B31" s="213" t="s">
        <v>220</v>
      </c>
      <c r="C31" s="214"/>
      <c r="D31" s="214"/>
      <c r="E31" s="214"/>
      <c r="F31" s="214" t="n">
        <f aca="false">+C31+D31-E31</f>
        <v>0</v>
      </c>
      <c r="G31" s="214"/>
      <c r="H31" s="214"/>
      <c r="I31" s="214"/>
      <c r="J31" s="214"/>
      <c r="K31" s="214" t="n">
        <f aca="false">+F31-H31</f>
        <v>0</v>
      </c>
    </row>
    <row r="32" customFormat="false" ht="12.75" hidden="false" customHeight="true" outlineLevel="0" collapsed="false">
      <c r="A32" s="213" t="n">
        <v>10205</v>
      </c>
      <c r="B32" s="213" t="s">
        <v>221</v>
      </c>
      <c r="C32" s="214" t="n">
        <v>25462008.79</v>
      </c>
      <c r="D32" s="214" t="n">
        <v>0</v>
      </c>
      <c r="E32" s="214"/>
      <c r="F32" s="214" t="n">
        <f aca="false">+C32+D32-E32</f>
        <v>25462008.79</v>
      </c>
      <c r="G32" s="214" t="n">
        <v>13053820.29</v>
      </c>
      <c r="H32" s="214" t="n">
        <f aca="false">+G32</f>
        <v>13053820.29</v>
      </c>
      <c r="I32" s="214" t="n">
        <f aca="false">+H32</f>
        <v>13053820.29</v>
      </c>
      <c r="J32" s="214" t="n">
        <v>11185107.01</v>
      </c>
      <c r="K32" s="214" t="n">
        <f aca="false">+F32-H32</f>
        <v>12408188.5</v>
      </c>
    </row>
    <row r="33" s="178" customFormat="true" ht="12.75" hidden="false" customHeight="true" outlineLevel="0" collapsed="false">
      <c r="A33" s="213" t="n">
        <v>10206</v>
      </c>
      <c r="B33" s="213" t="s">
        <v>222</v>
      </c>
      <c r="C33" s="214"/>
      <c r="D33" s="214"/>
      <c r="E33" s="214"/>
      <c r="F33" s="214" t="n">
        <f aca="false">+C33+D33-E33</f>
        <v>0</v>
      </c>
      <c r="G33" s="214"/>
      <c r="H33" s="214"/>
      <c r="I33" s="214"/>
      <c r="J33" s="214"/>
      <c r="K33" s="214" t="n">
        <f aca="false">+F33-H33</f>
        <v>0</v>
      </c>
    </row>
    <row r="34" customFormat="false" ht="12.75" hidden="false" customHeight="true" outlineLevel="0" collapsed="false">
      <c r="A34" s="211" t="n">
        <v>10300</v>
      </c>
      <c r="B34" s="211" t="s">
        <v>225</v>
      </c>
      <c r="C34" s="212" t="n">
        <f aca="false">+C35+C36+C37</f>
        <v>0</v>
      </c>
      <c r="D34" s="212" t="n">
        <f aca="false">+D35+D36+D37</f>
        <v>0</v>
      </c>
      <c r="E34" s="212" t="n">
        <v>0</v>
      </c>
      <c r="F34" s="212" t="n">
        <v>0</v>
      </c>
      <c r="G34" s="214"/>
      <c r="H34" s="214"/>
      <c r="I34" s="214"/>
      <c r="J34" s="214"/>
      <c r="K34" s="214" t="n">
        <f aca="false">+F34-H34</f>
        <v>0</v>
      </c>
    </row>
    <row r="35" customFormat="false" ht="12.75" hidden="false" customHeight="true" outlineLevel="0" collapsed="false">
      <c r="A35" s="213" t="n">
        <v>10301</v>
      </c>
      <c r="B35" s="213" t="s">
        <v>226</v>
      </c>
      <c r="C35" s="214"/>
      <c r="D35" s="214"/>
      <c r="E35" s="214"/>
      <c r="F35" s="214" t="n">
        <f aca="false">+C35+D35-E35</f>
        <v>0</v>
      </c>
      <c r="G35" s="214"/>
      <c r="H35" s="214"/>
      <c r="I35" s="214"/>
      <c r="J35" s="214"/>
      <c r="K35" s="214" t="n">
        <f aca="false">+F35-H35</f>
        <v>0</v>
      </c>
    </row>
    <row r="36" customFormat="false" ht="12.75" hidden="false" customHeight="true" outlineLevel="0" collapsed="false">
      <c r="A36" s="213" t="n">
        <v>10302</v>
      </c>
      <c r="B36" s="213" t="s">
        <v>219</v>
      </c>
      <c r="C36" s="214"/>
      <c r="D36" s="214"/>
      <c r="E36" s="214"/>
      <c r="F36" s="214" t="n">
        <f aca="false">+C36+D36-E36</f>
        <v>0</v>
      </c>
      <c r="G36" s="214"/>
      <c r="H36" s="214"/>
      <c r="I36" s="214"/>
      <c r="J36" s="214"/>
      <c r="K36" s="214" t="n">
        <f aca="false">+F36-H36</f>
        <v>0</v>
      </c>
    </row>
    <row r="37" customFormat="false" ht="12.75" hidden="false" customHeight="true" outlineLevel="0" collapsed="false">
      <c r="A37" s="213" t="n">
        <v>10303</v>
      </c>
      <c r="B37" s="213" t="s">
        <v>221</v>
      </c>
      <c r="C37" s="214"/>
      <c r="D37" s="214"/>
      <c r="E37" s="214"/>
      <c r="F37" s="214" t="n">
        <f aca="false">+C37+D37-E37</f>
        <v>0</v>
      </c>
      <c r="G37" s="214"/>
      <c r="H37" s="214"/>
      <c r="I37" s="214"/>
      <c r="J37" s="214"/>
      <c r="K37" s="214" t="n">
        <f aca="false">+F37-H37</f>
        <v>0</v>
      </c>
    </row>
    <row r="38" customFormat="false" ht="12.75" hidden="false" customHeight="true" outlineLevel="0" collapsed="false">
      <c r="A38" s="211" t="n">
        <v>10400</v>
      </c>
      <c r="B38" s="211" t="s">
        <v>227</v>
      </c>
      <c r="C38" s="212" t="n">
        <f aca="false">+C39</f>
        <v>3010000</v>
      </c>
      <c r="D38" s="212" t="n">
        <f aca="false">+D39</f>
        <v>0</v>
      </c>
      <c r="E38" s="212" t="n">
        <f aca="false">+E39</f>
        <v>0</v>
      </c>
      <c r="F38" s="212" t="n">
        <f aca="false">+C38+D38-E38</f>
        <v>3010000</v>
      </c>
      <c r="G38" s="212" t="n">
        <f aca="false">+G39</f>
        <v>1524899.16</v>
      </c>
      <c r="H38" s="212" t="n">
        <f aca="false">+H39</f>
        <v>1524899.16</v>
      </c>
      <c r="I38" s="212" t="n">
        <f aca="false">+I39</f>
        <v>1524899.16</v>
      </c>
      <c r="J38" s="212" t="n">
        <f aca="false">+J39</f>
        <v>1376778.51</v>
      </c>
      <c r="K38" s="212" t="n">
        <f aca="false">+F38-H38</f>
        <v>1485100.84</v>
      </c>
    </row>
    <row r="39" s="178" customFormat="true" ht="12.75" hidden="false" customHeight="true" outlineLevel="0" collapsed="false">
      <c r="A39" s="213" t="n">
        <v>10401</v>
      </c>
      <c r="B39" s="213" t="s">
        <v>227</v>
      </c>
      <c r="C39" s="214" t="n">
        <v>3010000</v>
      </c>
      <c r="D39" s="214" t="n">
        <v>0</v>
      </c>
      <c r="E39" s="214"/>
      <c r="F39" s="214" t="n">
        <f aca="false">+C39+D39-E39</f>
        <v>3010000</v>
      </c>
      <c r="G39" s="214" t="n">
        <v>1524899.16</v>
      </c>
      <c r="H39" s="214" t="n">
        <f aca="false">+G39</f>
        <v>1524899.16</v>
      </c>
      <c r="I39" s="214" t="n">
        <f aca="false">+H39</f>
        <v>1524899.16</v>
      </c>
      <c r="J39" s="214" t="n">
        <v>1376778.51</v>
      </c>
      <c r="K39" s="214" t="n">
        <f aca="false">+F39-H39</f>
        <v>1485100.84</v>
      </c>
    </row>
    <row r="40" s="178" customFormat="true" ht="12.75" hidden="false" customHeight="true" outlineLevel="0" collapsed="false">
      <c r="A40" s="211" t="n">
        <v>10500</v>
      </c>
      <c r="B40" s="211" t="s">
        <v>228</v>
      </c>
      <c r="C40" s="212" t="n">
        <f aca="false">+C41</f>
        <v>4472401.13</v>
      </c>
      <c r="D40" s="214" t="n">
        <f aca="false">+D41</f>
        <v>0</v>
      </c>
      <c r="E40" s="214" t="n">
        <f aca="false">+E41</f>
        <v>0</v>
      </c>
      <c r="F40" s="212" t="n">
        <f aca="false">+C40+D40-E40</f>
        <v>4472401.13</v>
      </c>
      <c r="G40" s="212" t="n">
        <f aca="false">+G41</f>
        <v>2679896.53</v>
      </c>
      <c r="H40" s="212" t="n">
        <f aca="false">+H41</f>
        <v>2679896.53</v>
      </c>
      <c r="I40" s="212" t="n">
        <f aca="false">+I41</f>
        <v>2679896.53</v>
      </c>
      <c r="J40" s="212" t="n">
        <f aca="false">+J41</f>
        <v>2339316.16</v>
      </c>
      <c r="K40" s="212" t="n">
        <f aca="false">+F40-H40</f>
        <v>1792504.6</v>
      </c>
    </row>
    <row r="41" s="178" customFormat="true" ht="12.75" hidden="false" customHeight="true" outlineLevel="0" collapsed="false">
      <c r="A41" s="213" t="n">
        <v>10501</v>
      </c>
      <c r="B41" s="213" t="s">
        <v>229</v>
      </c>
      <c r="C41" s="214" t="n">
        <v>4472401.13</v>
      </c>
      <c r="D41" s="214"/>
      <c r="E41" s="214"/>
      <c r="F41" s="214" t="n">
        <f aca="false">+C41+D41-E41</f>
        <v>4472401.13</v>
      </c>
      <c r="G41" s="214" t="n">
        <v>2679896.53</v>
      </c>
      <c r="H41" s="214" t="n">
        <f aca="false">+G41</f>
        <v>2679896.53</v>
      </c>
      <c r="I41" s="214" t="n">
        <f aca="false">+H41</f>
        <v>2679896.53</v>
      </c>
      <c r="J41" s="214" t="n">
        <v>2339316.16</v>
      </c>
      <c r="K41" s="214" t="n">
        <f aca="false">+F41-H41</f>
        <v>1792504.6</v>
      </c>
    </row>
    <row r="42" s="178" customFormat="true" ht="12.75" hidden="false" customHeight="true" outlineLevel="0" collapsed="false">
      <c r="A42" s="211" t="n">
        <v>10600</v>
      </c>
      <c r="B42" s="211" t="s">
        <v>230</v>
      </c>
      <c r="C42" s="212" t="n">
        <f aca="false">+C43</f>
        <v>2264415.65</v>
      </c>
      <c r="D42" s="212" t="n">
        <f aca="false">+D43</f>
        <v>0</v>
      </c>
      <c r="E42" s="212" t="n">
        <f aca="false">+E43</f>
        <v>0</v>
      </c>
      <c r="F42" s="212" t="n">
        <f aca="false">+F43</f>
        <v>2264415.65</v>
      </c>
      <c r="G42" s="212" t="n">
        <f aca="false">+G43</f>
        <v>272313.12</v>
      </c>
      <c r="H42" s="212" t="n">
        <f aca="false">+H43</f>
        <v>272313.12</v>
      </c>
      <c r="I42" s="212" t="n">
        <f aca="false">+I43</f>
        <v>272313.12</v>
      </c>
      <c r="J42" s="212" t="n">
        <f aca="false">+J43</f>
        <v>272313.12</v>
      </c>
      <c r="K42" s="212" t="n">
        <f aca="false">+F42-H42</f>
        <v>1992102.53</v>
      </c>
    </row>
    <row r="43" customFormat="false" ht="12.75" hidden="false" customHeight="true" outlineLevel="0" collapsed="false">
      <c r="A43" s="213" t="n">
        <v>10601</v>
      </c>
      <c r="B43" s="213" t="s">
        <v>230</v>
      </c>
      <c r="C43" s="214" t="n">
        <v>2264415.65</v>
      </c>
      <c r="D43" s="214" t="n">
        <v>0</v>
      </c>
      <c r="E43" s="214"/>
      <c r="F43" s="214" t="n">
        <f aca="false">+C43+D43-E43</f>
        <v>2264415.65</v>
      </c>
      <c r="G43" s="214" t="n">
        <v>272313.12</v>
      </c>
      <c r="H43" s="214" t="n">
        <f aca="false">+G43</f>
        <v>272313.12</v>
      </c>
      <c r="I43" s="214" t="n">
        <f aca="false">+H43</f>
        <v>272313.12</v>
      </c>
      <c r="J43" s="214" t="n">
        <f aca="false">+I43</f>
        <v>272313.12</v>
      </c>
      <c r="K43" s="214" t="n">
        <f aca="false">+F43-H43</f>
        <v>1992102.53</v>
      </c>
    </row>
    <row r="44" customFormat="false" ht="12.75" hidden="false" customHeight="true" outlineLevel="0" collapsed="false">
      <c r="A44" s="209" t="n">
        <v>20000</v>
      </c>
      <c r="B44" s="209" t="s">
        <v>231</v>
      </c>
      <c r="C44" s="210" t="n">
        <f aca="false">+C45+C48+C53+C66+C70+C74+C78+C81+C83</f>
        <v>4415930</v>
      </c>
      <c r="D44" s="210" t="n">
        <f aca="false">+D45+D48+D53+D66+D70+D74+D78+D81+D83</f>
        <v>674030</v>
      </c>
      <c r="E44" s="210" t="n">
        <f aca="false">+E45+E48+E53+E66+E70+E74+E78+E81+E83</f>
        <v>674030</v>
      </c>
      <c r="F44" s="210" t="n">
        <f aca="false">+C44+D44-E44</f>
        <v>4415930</v>
      </c>
      <c r="G44" s="210" t="n">
        <f aca="false">+G45+G48+G53+G66+G70+G74+G78+G81+G83</f>
        <v>2106478.08</v>
      </c>
      <c r="H44" s="210" t="n">
        <f aca="false">+H45+H48+H53+H66+H70+H74+H78+H81+H83</f>
        <v>2003477.63</v>
      </c>
      <c r="I44" s="210" t="n">
        <f aca="false">+I45+I48+I53+I66+I70+I74+I78+I81+I83</f>
        <v>2003477.63</v>
      </c>
      <c r="J44" s="210" t="n">
        <f aca="false">+J45+J48+J53+J66+J70+J74+J78+J81+J83</f>
        <v>2003477.63</v>
      </c>
      <c r="K44" s="210" t="n">
        <f aca="false">+F44-H44</f>
        <v>2412452.37</v>
      </c>
    </row>
    <row r="45" customFormat="false" ht="12.75" hidden="false" customHeight="true" outlineLevel="0" collapsed="false">
      <c r="A45" s="211" t="n">
        <v>20100</v>
      </c>
      <c r="B45" s="211" t="s">
        <v>232</v>
      </c>
      <c r="C45" s="212" t="n">
        <f aca="false">SUM(C46:C47)</f>
        <v>1014000</v>
      </c>
      <c r="D45" s="212" t="n">
        <f aca="false">+D46+D47</f>
        <v>0</v>
      </c>
      <c r="E45" s="212" t="n">
        <f aca="false">+E46+E47</f>
        <v>400000</v>
      </c>
      <c r="F45" s="212" t="n">
        <f aca="false">+C45+D45-E45</f>
        <v>614000</v>
      </c>
      <c r="G45" s="212" t="n">
        <f aca="false">SUM(G46:G47)</f>
        <v>390102.93</v>
      </c>
      <c r="H45" s="212" t="n">
        <f aca="false">SUM(H46:H47)</f>
        <v>390102.93</v>
      </c>
      <c r="I45" s="212" t="n">
        <f aca="false">SUM(I46:I47)</f>
        <v>390102.93</v>
      </c>
      <c r="J45" s="212" t="n">
        <f aca="false">SUM(J46:J47)</f>
        <v>390102.93</v>
      </c>
      <c r="K45" s="212" t="n">
        <f aca="false">+F45-H45</f>
        <v>223897.07</v>
      </c>
    </row>
    <row r="46" s="178" customFormat="true" ht="12.75" hidden="false" customHeight="true" outlineLevel="0" collapsed="false">
      <c r="A46" s="213" t="n">
        <v>20101</v>
      </c>
      <c r="B46" s="213" t="s">
        <v>233</v>
      </c>
      <c r="C46" s="214" t="n">
        <v>1014000</v>
      </c>
      <c r="D46" s="214"/>
      <c r="E46" s="214" t="n">
        <v>400000</v>
      </c>
      <c r="F46" s="214" t="n">
        <f aca="false">+C46+D46-E46</f>
        <v>614000</v>
      </c>
      <c r="G46" s="214" t="n">
        <v>390102.93</v>
      </c>
      <c r="H46" s="214" t="n">
        <f aca="false">+G46</f>
        <v>390102.93</v>
      </c>
      <c r="I46" s="214" t="n">
        <f aca="false">+H46</f>
        <v>390102.93</v>
      </c>
      <c r="J46" s="214" t="n">
        <f aca="false">+I46</f>
        <v>390102.93</v>
      </c>
      <c r="K46" s="214" t="n">
        <f aca="false">+F46-H46</f>
        <v>223897.07</v>
      </c>
    </row>
    <row r="47" s="178" customFormat="true" ht="12.75" hidden="false" customHeight="true" outlineLevel="0" collapsed="false">
      <c r="A47" s="213" t="n">
        <v>20109</v>
      </c>
      <c r="B47" s="213" t="s">
        <v>234</v>
      </c>
      <c r="C47" s="214" t="n">
        <v>0</v>
      </c>
      <c r="D47" s="214"/>
      <c r="E47" s="214"/>
      <c r="F47" s="214" t="n">
        <f aca="false">+C47+D47-E47</f>
        <v>0</v>
      </c>
      <c r="G47" s="214"/>
      <c r="H47" s="214"/>
      <c r="I47" s="214"/>
      <c r="J47" s="214"/>
      <c r="K47" s="214" t="n">
        <f aca="false">+F47-H47</f>
        <v>0</v>
      </c>
    </row>
    <row r="48" customFormat="false" ht="12.75" hidden="false" customHeight="true" outlineLevel="0" collapsed="false">
      <c r="A48" s="211" t="n">
        <v>20200</v>
      </c>
      <c r="B48" s="211" t="s">
        <v>235</v>
      </c>
      <c r="C48" s="212" t="n">
        <f aca="false">+C49+C50+C51+C52</f>
        <v>118450</v>
      </c>
      <c r="D48" s="212" t="n">
        <f aca="false">+D49+D50+D51+D52</f>
        <v>0</v>
      </c>
      <c r="E48" s="212" t="n">
        <f aca="false">+E49+E50+E51+E52</f>
        <v>35000</v>
      </c>
      <c r="F48" s="212" t="n">
        <f aca="false">+C48+D48-E48</f>
        <v>83450</v>
      </c>
      <c r="G48" s="212" t="n">
        <f aca="false">+G49+G50+G51+G52</f>
        <v>5115</v>
      </c>
      <c r="H48" s="212" t="n">
        <f aca="false">+H49+H50+H51+H52</f>
        <v>5115</v>
      </c>
      <c r="I48" s="212" t="n">
        <f aca="false">+I49+I50+I51+I52</f>
        <v>5115</v>
      </c>
      <c r="J48" s="212" t="n">
        <f aca="false">+J49+J50+J51+J52</f>
        <v>5115</v>
      </c>
      <c r="K48" s="212" t="n">
        <f aca="false">+F48-H48</f>
        <v>78335</v>
      </c>
    </row>
    <row r="49" customFormat="false" ht="12.75" hidden="false" customHeight="true" outlineLevel="0" collapsed="false">
      <c r="A49" s="213" t="n">
        <v>20201</v>
      </c>
      <c r="B49" s="213" t="s">
        <v>236</v>
      </c>
      <c r="C49" s="214"/>
      <c r="D49" s="214"/>
      <c r="E49" s="214"/>
      <c r="F49" s="214" t="n">
        <f aca="false">+C49+D49-E49</f>
        <v>0</v>
      </c>
      <c r="G49" s="214"/>
      <c r="H49" s="214"/>
      <c r="I49" s="214"/>
      <c r="J49" s="214"/>
      <c r="K49" s="214" t="n">
        <f aca="false">+F49-H49</f>
        <v>0</v>
      </c>
    </row>
    <row r="50" customFormat="false" ht="12.75" hidden="false" customHeight="true" outlineLevel="0" collapsed="false">
      <c r="A50" s="213" t="n">
        <v>20202</v>
      </c>
      <c r="B50" s="213" t="s">
        <v>237</v>
      </c>
      <c r="C50" s="214" t="n">
        <v>88000</v>
      </c>
      <c r="D50" s="214"/>
      <c r="E50" s="214" t="n">
        <v>35000</v>
      </c>
      <c r="F50" s="214" t="n">
        <f aca="false">+C50+D50-E50</f>
        <v>53000</v>
      </c>
      <c r="G50" s="214" t="n">
        <v>0</v>
      </c>
      <c r="H50" s="214" t="n">
        <f aca="false">+G50</f>
        <v>0</v>
      </c>
      <c r="I50" s="214" t="n">
        <f aca="false">+H50</f>
        <v>0</v>
      </c>
      <c r="J50" s="214" t="n">
        <f aca="false">+I50</f>
        <v>0</v>
      </c>
      <c r="K50" s="214" t="n">
        <f aca="false">+F50-H50</f>
        <v>53000</v>
      </c>
    </row>
    <row r="51" customFormat="false" ht="12.75" hidden="false" customHeight="true" outlineLevel="0" collapsed="false">
      <c r="A51" s="213" t="n">
        <v>20203</v>
      </c>
      <c r="B51" s="213" t="s">
        <v>238</v>
      </c>
      <c r="C51" s="214" t="n">
        <v>20300</v>
      </c>
      <c r="D51" s="214"/>
      <c r="E51" s="214"/>
      <c r="F51" s="214" t="n">
        <f aca="false">+C51+D51-E51</f>
        <v>20300</v>
      </c>
      <c r="G51" s="214"/>
      <c r="H51" s="214"/>
      <c r="I51" s="214"/>
      <c r="J51" s="214"/>
      <c r="K51" s="214" t="n">
        <f aca="false">+F51-H51</f>
        <v>20300</v>
      </c>
    </row>
    <row r="52" customFormat="false" ht="12.75" hidden="false" customHeight="true" outlineLevel="0" collapsed="false">
      <c r="A52" s="213" t="n">
        <v>20209</v>
      </c>
      <c r="B52" s="213" t="s">
        <v>234</v>
      </c>
      <c r="C52" s="214" t="n">
        <v>10150</v>
      </c>
      <c r="D52" s="214"/>
      <c r="E52" s="214"/>
      <c r="F52" s="214" t="n">
        <f aca="false">+C52+D52-E52</f>
        <v>10150</v>
      </c>
      <c r="G52" s="214" t="n">
        <v>5115</v>
      </c>
      <c r="H52" s="214" t="n">
        <f aca="false">+G52</f>
        <v>5115</v>
      </c>
      <c r="I52" s="214" t="n">
        <f aca="false">+H52</f>
        <v>5115</v>
      </c>
      <c r="J52" s="214" t="n">
        <f aca="false">+I52</f>
        <v>5115</v>
      </c>
      <c r="K52" s="214" t="n">
        <f aca="false">+F52-H52</f>
        <v>5035</v>
      </c>
    </row>
    <row r="53" customFormat="false" ht="12.75" hidden="false" customHeight="true" outlineLevel="0" collapsed="false">
      <c r="A53" s="211" t="n">
        <v>20300</v>
      </c>
      <c r="B53" s="211" t="s">
        <v>239</v>
      </c>
      <c r="C53" s="212" t="n">
        <f aca="false">+C54+C61+C62+C63+C64+C65</f>
        <v>629600</v>
      </c>
      <c r="D53" s="212" t="n">
        <f aca="false">+D54+D61+D62+D63+D64+D65</f>
        <v>0</v>
      </c>
      <c r="E53" s="212" t="n">
        <f aca="false">+E54+E61+E62+E63+E64+E65</f>
        <v>0</v>
      </c>
      <c r="F53" s="212" t="n">
        <f aca="false">+C53+D53-E53</f>
        <v>629600</v>
      </c>
      <c r="G53" s="212" t="n">
        <f aca="false">+G54+G61+G62+G63+G64+G65</f>
        <v>374932.06</v>
      </c>
      <c r="H53" s="212" t="n">
        <f aca="false">+H54+H61+H62+H63+H64+H65</f>
        <v>374932.06</v>
      </c>
      <c r="I53" s="212" t="n">
        <f aca="false">+I54+I61+I62+I63+I64+I65</f>
        <v>374932.06</v>
      </c>
      <c r="J53" s="212" t="n">
        <f aca="false">+J54+J61+J62+J63+J64+J65</f>
        <v>374932.06</v>
      </c>
      <c r="K53" s="212" t="n">
        <f aca="false">+F53-H53</f>
        <v>254667.94</v>
      </c>
    </row>
    <row r="54" customFormat="false" ht="12.75" hidden="false" customHeight="true" outlineLevel="0" collapsed="false">
      <c r="A54" s="213" t="n">
        <v>20301</v>
      </c>
      <c r="B54" s="213" t="s">
        <v>240</v>
      </c>
      <c r="C54" s="214" t="n">
        <v>275500</v>
      </c>
      <c r="D54" s="214"/>
      <c r="E54" s="214"/>
      <c r="F54" s="214" t="n">
        <f aca="false">+C54+D54-E54</f>
        <v>275500</v>
      </c>
      <c r="G54" s="214" t="n">
        <v>172450</v>
      </c>
      <c r="H54" s="214" t="n">
        <f aca="false">+G54</f>
        <v>172450</v>
      </c>
      <c r="I54" s="214" t="n">
        <f aca="false">+H54</f>
        <v>172450</v>
      </c>
      <c r="J54" s="214" t="n">
        <f aca="false">+I54</f>
        <v>172450</v>
      </c>
      <c r="K54" s="214" t="n">
        <f aca="false">+F54-H54</f>
        <v>103050</v>
      </c>
    </row>
    <row r="55" customFormat="false" ht="12.75" hidden="false" customHeight="true" outlineLevel="0" collapsed="false">
      <c r="A55" s="215"/>
      <c r="B55" s="215"/>
      <c r="C55" s="216"/>
      <c r="D55" s="216"/>
      <c r="E55" s="216"/>
      <c r="F55" s="216"/>
      <c r="G55" s="216"/>
      <c r="H55" s="216"/>
      <c r="I55" s="216"/>
      <c r="J55" s="216"/>
      <c r="K55" s="217"/>
    </row>
    <row r="56" customFormat="false" ht="12.75" hidden="false" customHeight="true" outlineLevel="0" collapsed="false">
      <c r="A56" s="215"/>
      <c r="B56" s="215"/>
      <c r="C56" s="216"/>
      <c r="D56" s="216"/>
      <c r="E56" s="216"/>
      <c r="F56" s="216"/>
      <c r="G56" s="216"/>
      <c r="H56" s="216"/>
      <c r="I56" s="216"/>
      <c r="J56" s="216"/>
      <c r="K56" s="217"/>
    </row>
    <row r="57" customFormat="false" ht="12.75" hidden="false" customHeight="true" outlineLevel="0" collapsed="false">
      <c r="A57" s="215"/>
      <c r="B57" s="215"/>
      <c r="C57" s="216"/>
      <c r="D57" s="216"/>
      <c r="E57" s="216"/>
      <c r="F57" s="216"/>
      <c r="G57" s="216"/>
      <c r="H57" s="216"/>
      <c r="I57" s="216"/>
      <c r="J57" s="216"/>
      <c r="K57" s="217"/>
    </row>
    <row r="58" customFormat="false" ht="12.75" hidden="false" customHeight="true" outlineLevel="0" collapsed="false">
      <c r="A58" s="215"/>
      <c r="B58" s="215"/>
      <c r="C58" s="216"/>
      <c r="D58" s="216"/>
      <c r="E58" s="216"/>
      <c r="F58" s="216"/>
      <c r="G58" s="216"/>
      <c r="H58" s="216"/>
      <c r="I58" s="216"/>
      <c r="J58" s="216"/>
      <c r="K58" s="217"/>
    </row>
    <row r="59" customFormat="false" ht="12.75" hidden="false" customHeight="true" outlineLevel="0" collapsed="false">
      <c r="A59" s="215"/>
      <c r="B59" s="215"/>
      <c r="C59" s="216"/>
      <c r="D59" s="216"/>
      <c r="E59" s="216"/>
      <c r="F59" s="216"/>
      <c r="G59" s="216"/>
      <c r="H59" s="216"/>
      <c r="I59" s="216"/>
      <c r="J59" s="216"/>
      <c r="K59" s="217"/>
    </row>
    <row r="60" customFormat="false" ht="12.75" hidden="false" customHeight="true" outlineLevel="0" collapsed="false">
      <c r="A60" s="215"/>
      <c r="B60" s="215"/>
      <c r="C60" s="216"/>
      <c r="D60" s="216"/>
      <c r="E60" s="216"/>
      <c r="F60" s="216"/>
      <c r="G60" s="216"/>
      <c r="H60" s="216"/>
      <c r="I60" s="216"/>
      <c r="J60" s="216"/>
      <c r="K60" s="217"/>
    </row>
    <row r="61" customFormat="false" ht="12.75" hidden="false" customHeight="true" outlineLevel="0" collapsed="false">
      <c r="A61" s="213" t="n">
        <v>20302</v>
      </c>
      <c r="B61" s="213" t="s">
        <v>241</v>
      </c>
      <c r="C61" s="214" t="n">
        <v>10150</v>
      </c>
      <c r="D61" s="214"/>
      <c r="E61" s="214"/>
      <c r="F61" s="214" t="n">
        <f aca="false">+C61+D61-E61</f>
        <v>10150</v>
      </c>
      <c r="G61" s="214"/>
      <c r="H61" s="214"/>
      <c r="I61" s="214"/>
      <c r="J61" s="214"/>
      <c r="K61" s="214" t="n">
        <f aca="false">+F61-H61</f>
        <v>10150</v>
      </c>
    </row>
    <row r="62" customFormat="false" ht="12.75" hidden="false" customHeight="true" outlineLevel="0" collapsed="false">
      <c r="A62" s="213" t="n">
        <v>20303</v>
      </c>
      <c r="B62" s="213" t="s">
        <v>242</v>
      </c>
      <c r="C62" s="214" t="n">
        <v>0</v>
      </c>
      <c r="D62" s="214"/>
      <c r="E62" s="214"/>
      <c r="F62" s="214" t="n">
        <f aca="false">+C62+D62-E62</f>
        <v>0</v>
      </c>
      <c r="G62" s="214"/>
      <c r="H62" s="214"/>
      <c r="I62" s="214"/>
      <c r="J62" s="214"/>
      <c r="K62" s="214" t="n">
        <f aca="false">+F62-H62</f>
        <v>0</v>
      </c>
    </row>
    <row r="63" customFormat="false" ht="12.75" hidden="false" customHeight="true" outlineLevel="0" collapsed="false">
      <c r="A63" s="213" t="n">
        <v>20304</v>
      </c>
      <c r="B63" s="213" t="s">
        <v>243</v>
      </c>
      <c r="C63" s="214" t="n">
        <v>81200</v>
      </c>
      <c r="D63" s="214"/>
      <c r="E63" s="214"/>
      <c r="F63" s="214" t="n">
        <f aca="false">+C63+D63-E63</f>
        <v>81200</v>
      </c>
      <c r="G63" s="214" t="n">
        <v>47438.06</v>
      </c>
      <c r="H63" s="214" t="n">
        <v>47438.06</v>
      </c>
      <c r="I63" s="214" t="n">
        <f aca="false">+H63</f>
        <v>47438.06</v>
      </c>
      <c r="J63" s="214" t="n">
        <f aca="false">+I63</f>
        <v>47438.06</v>
      </c>
      <c r="K63" s="214" t="n">
        <f aca="false">+F63-H63</f>
        <v>33761.94</v>
      </c>
    </row>
    <row r="64" customFormat="false" ht="12.75" hidden="false" customHeight="true" outlineLevel="0" collapsed="false">
      <c r="A64" s="213" t="n">
        <v>20305</v>
      </c>
      <c r="B64" s="213" t="s">
        <v>244</v>
      </c>
      <c r="C64" s="214" t="n">
        <v>0</v>
      </c>
      <c r="D64" s="214"/>
      <c r="E64" s="214"/>
      <c r="F64" s="214" t="n">
        <f aca="false">+C64+D64-E64</f>
        <v>0</v>
      </c>
      <c r="G64" s="214" t="n">
        <v>0</v>
      </c>
      <c r="H64" s="214" t="n">
        <f aca="false">+G64</f>
        <v>0</v>
      </c>
      <c r="I64" s="214" t="n">
        <f aca="false">+H64</f>
        <v>0</v>
      </c>
      <c r="J64" s="214" t="n">
        <f aca="false">+I64</f>
        <v>0</v>
      </c>
      <c r="K64" s="214" t="n">
        <f aca="false">+F64-H64</f>
        <v>0</v>
      </c>
    </row>
    <row r="65" customFormat="false" ht="12.75" hidden="false" customHeight="true" outlineLevel="0" collapsed="false">
      <c r="A65" s="213" t="n">
        <v>20309</v>
      </c>
      <c r="B65" s="213" t="s">
        <v>234</v>
      </c>
      <c r="C65" s="214" t="n">
        <v>262750</v>
      </c>
      <c r="D65" s="214"/>
      <c r="E65" s="214"/>
      <c r="F65" s="214" t="n">
        <f aca="false">+C65+D65-E65</f>
        <v>262750</v>
      </c>
      <c r="G65" s="214" t="n">
        <v>155044</v>
      </c>
      <c r="H65" s="214" t="n">
        <f aca="false">+G65</f>
        <v>155044</v>
      </c>
      <c r="I65" s="214" t="n">
        <f aca="false">+H65</f>
        <v>155044</v>
      </c>
      <c r="J65" s="214" t="n">
        <f aca="false">+I65</f>
        <v>155044</v>
      </c>
      <c r="K65" s="214" t="n">
        <f aca="false">+F65-H65</f>
        <v>107706</v>
      </c>
    </row>
    <row r="66" customFormat="false" ht="12.75" hidden="false" customHeight="true" outlineLevel="0" collapsed="false">
      <c r="A66" s="211" t="n">
        <v>20400</v>
      </c>
      <c r="B66" s="211" t="s">
        <v>245</v>
      </c>
      <c r="C66" s="212" t="n">
        <f aca="false">SUM(C67:C69)</f>
        <v>153530</v>
      </c>
      <c r="D66" s="212" t="n">
        <f aca="false">+D67+D68+D69</f>
        <v>0</v>
      </c>
      <c r="E66" s="212" t="n">
        <f aca="false">+E67+E68+E69</f>
        <v>22330</v>
      </c>
      <c r="F66" s="212" t="n">
        <f aca="false">+C66+D66-E66</f>
        <v>131200</v>
      </c>
      <c r="G66" s="212" t="n">
        <f aca="false">SUM(G67:G69)</f>
        <v>1600</v>
      </c>
      <c r="H66" s="212" t="n">
        <f aca="false">SUM(H67:H69)</f>
        <v>1600</v>
      </c>
      <c r="I66" s="212" t="n">
        <f aca="false">SUM(I67:I69)</f>
        <v>1600</v>
      </c>
      <c r="J66" s="212" t="n">
        <f aca="false">SUM(J67:J69)</f>
        <v>1600</v>
      </c>
      <c r="K66" s="212" t="n">
        <f aca="false">+F66-H66</f>
        <v>129600</v>
      </c>
    </row>
    <row r="67" customFormat="false" ht="12.75" hidden="false" customHeight="true" outlineLevel="0" collapsed="false">
      <c r="A67" s="213" t="n">
        <v>20401</v>
      </c>
      <c r="B67" s="213" t="s">
        <v>246</v>
      </c>
      <c r="C67" s="214" t="n">
        <v>0</v>
      </c>
      <c r="D67" s="214"/>
      <c r="E67" s="214"/>
      <c r="F67" s="214" t="n">
        <f aca="false">+C67+D67-E67</f>
        <v>0</v>
      </c>
      <c r="G67" s="214"/>
      <c r="H67" s="214"/>
      <c r="I67" s="214"/>
      <c r="J67" s="214"/>
      <c r="K67" s="214" t="n">
        <f aca="false">+F67-H67</f>
        <v>0</v>
      </c>
    </row>
    <row r="68" customFormat="false" ht="12.75" hidden="false" customHeight="true" outlineLevel="0" collapsed="false">
      <c r="A68" s="213" t="n">
        <v>20404</v>
      </c>
      <c r="B68" s="213" t="s">
        <v>247</v>
      </c>
      <c r="C68" s="214" t="n">
        <v>131200</v>
      </c>
      <c r="D68" s="214"/>
      <c r="E68" s="214"/>
      <c r="F68" s="214" t="n">
        <f aca="false">+C68+D68-E68</f>
        <v>131200</v>
      </c>
      <c r="G68" s="214" t="n">
        <v>1600</v>
      </c>
      <c r="H68" s="214" t="n">
        <f aca="false">+G68</f>
        <v>1600</v>
      </c>
      <c r="I68" s="214" t="n">
        <f aca="false">+H68</f>
        <v>1600</v>
      </c>
      <c r="J68" s="214" t="n">
        <f aca="false">+I68</f>
        <v>1600</v>
      </c>
      <c r="K68" s="214" t="n">
        <f aca="false">+F68-H68</f>
        <v>129600</v>
      </c>
    </row>
    <row r="69" customFormat="false" ht="12.75" hidden="false" customHeight="true" outlineLevel="0" collapsed="false">
      <c r="A69" s="213" t="n">
        <v>20409</v>
      </c>
      <c r="B69" s="213" t="s">
        <v>234</v>
      </c>
      <c r="C69" s="214" t="n">
        <v>22330</v>
      </c>
      <c r="D69" s="214"/>
      <c r="E69" s="214" t="n">
        <v>22330</v>
      </c>
      <c r="F69" s="214" t="n">
        <f aca="false">+C69+D69-E69</f>
        <v>0</v>
      </c>
      <c r="G69" s="214"/>
      <c r="H69" s="214"/>
      <c r="I69" s="214"/>
      <c r="J69" s="214"/>
      <c r="K69" s="214" t="n">
        <f aca="false">+F69-H69</f>
        <v>0</v>
      </c>
    </row>
    <row r="70" customFormat="false" ht="12.75" hidden="false" customHeight="true" outlineLevel="0" collapsed="false">
      <c r="A70" s="211" t="n">
        <v>20500</v>
      </c>
      <c r="B70" s="211" t="s">
        <v>248</v>
      </c>
      <c r="C70" s="212" t="n">
        <f aca="false">SUM(C71:C73)</f>
        <v>614050</v>
      </c>
      <c r="D70" s="212" t="n">
        <f aca="false">+D71+D72+D73</f>
        <v>0</v>
      </c>
      <c r="E70" s="212" t="n">
        <f aca="false">+E71+E72+E73</f>
        <v>36250</v>
      </c>
      <c r="F70" s="212" t="n">
        <f aca="false">+C70+D70-E70</f>
        <v>577800</v>
      </c>
      <c r="G70" s="212" t="n">
        <f aca="false">SUM(G71:G73)</f>
        <v>277106.39</v>
      </c>
      <c r="H70" s="212" t="n">
        <f aca="false">SUM(H71:H73)</f>
        <v>277106.39</v>
      </c>
      <c r="I70" s="212" t="n">
        <f aca="false">SUM(I71:I73)</f>
        <v>277106.39</v>
      </c>
      <c r="J70" s="212" t="n">
        <f aca="false">SUM(J71:J73)</f>
        <v>277106.39</v>
      </c>
      <c r="K70" s="212" t="n">
        <f aca="false">+F70-H70</f>
        <v>300693.61</v>
      </c>
    </row>
    <row r="71" customFormat="false" ht="12.75" hidden="false" customHeight="true" outlineLevel="0" collapsed="false">
      <c r="A71" s="213" t="n">
        <v>20502</v>
      </c>
      <c r="B71" s="213" t="s">
        <v>249</v>
      </c>
      <c r="C71" s="214" t="n">
        <v>150000</v>
      </c>
      <c r="D71" s="214"/>
      <c r="E71" s="214"/>
      <c r="F71" s="214" t="n">
        <f aca="false">+C71+D71-E71</f>
        <v>150000</v>
      </c>
      <c r="G71" s="214" t="n">
        <v>15095.49</v>
      </c>
      <c r="H71" s="214" t="n">
        <f aca="false">+G71</f>
        <v>15095.49</v>
      </c>
      <c r="I71" s="214" t="n">
        <f aca="false">+H71</f>
        <v>15095.49</v>
      </c>
      <c r="J71" s="214" t="n">
        <f aca="false">+I71</f>
        <v>15095.49</v>
      </c>
      <c r="K71" s="214" t="n">
        <f aca="false">+F71-H71</f>
        <v>134904.51</v>
      </c>
    </row>
    <row r="72" customFormat="false" ht="12.75" hidden="false" customHeight="true" outlineLevel="0" collapsed="false">
      <c r="A72" s="213" t="n">
        <v>20506</v>
      </c>
      <c r="B72" s="213" t="s">
        <v>250</v>
      </c>
      <c r="C72" s="214" t="n">
        <v>427800</v>
      </c>
      <c r="D72" s="214"/>
      <c r="E72" s="214"/>
      <c r="F72" s="214" t="n">
        <f aca="false">+C72+D72-E72</f>
        <v>427800</v>
      </c>
      <c r="G72" s="214" t="n">
        <v>262010.9</v>
      </c>
      <c r="H72" s="214" t="n">
        <f aca="false">+G72</f>
        <v>262010.9</v>
      </c>
      <c r="I72" s="214" t="n">
        <f aca="false">+H72</f>
        <v>262010.9</v>
      </c>
      <c r="J72" s="214" t="n">
        <f aca="false">+I72</f>
        <v>262010.9</v>
      </c>
      <c r="K72" s="214" t="n">
        <f aca="false">+F72-H72</f>
        <v>165789.1</v>
      </c>
    </row>
    <row r="73" customFormat="false" ht="12.75" hidden="false" customHeight="true" outlineLevel="0" collapsed="false">
      <c r="A73" s="213" t="n">
        <v>20509</v>
      </c>
      <c r="B73" s="213" t="s">
        <v>251</v>
      </c>
      <c r="C73" s="214" t="n">
        <v>36250</v>
      </c>
      <c r="D73" s="214"/>
      <c r="E73" s="214" t="n">
        <v>36250</v>
      </c>
      <c r="F73" s="214" t="n">
        <f aca="false">+C73+D73-E73</f>
        <v>0</v>
      </c>
      <c r="G73" s="214" t="n">
        <v>0</v>
      </c>
      <c r="H73" s="214" t="n">
        <f aca="false">+G73</f>
        <v>0</v>
      </c>
      <c r="I73" s="214" t="n">
        <f aca="false">+H73</f>
        <v>0</v>
      </c>
      <c r="J73" s="214" t="n">
        <f aca="false">+I73</f>
        <v>0</v>
      </c>
      <c r="K73" s="214" t="n">
        <f aca="false">+F73-H73</f>
        <v>0</v>
      </c>
    </row>
    <row r="74" customFormat="false" ht="12.75" hidden="false" customHeight="true" outlineLevel="0" collapsed="false">
      <c r="A74" s="211" t="n">
        <v>20600</v>
      </c>
      <c r="B74" s="211" t="s">
        <v>252</v>
      </c>
      <c r="C74" s="212" t="n">
        <f aca="false">+C75+C76+C77</f>
        <v>71050</v>
      </c>
      <c r="D74" s="212" t="n">
        <f aca="false">+D75+D76+D77</f>
        <v>0</v>
      </c>
      <c r="E74" s="212" t="n">
        <f aca="false">+E75+E76+E77</f>
        <v>30450</v>
      </c>
      <c r="F74" s="212" t="n">
        <f aca="false">+C74+D74-E74</f>
        <v>40600</v>
      </c>
      <c r="G74" s="212" t="n">
        <f aca="false">+G75+G76+G77</f>
        <v>4832.68</v>
      </c>
      <c r="H74" s="212" t="n">
        <f aca="false">+H75+H76+H77</f>
        <v>4832.68</v>
      </c>
      <c r="I74" s="212" t="n">
        <f aca="false">+I75+I76+I77</f>
        <v>4832.68</v>
      </c>
      <c r="J74" s="212" t="n">
        <f aca="false">+J75+J76+J77</f>
        <v>4832.68</v>
      </c>
      <c r="K74" s="212" t="n">
        <f aca="false">+F74-H74</f>
        <v>35767.32</v>
      </c>
    </row>
    <row r="75" customFormat="false" ht="12.75" hidden="false" customHeight="true" outlineLevel="0" collapsed="false">
      <c r="A75" s="213" t="n">
        <v>20602</v>
      </c>
      <c r="B75" s="213" t="s">
        <v>253</v>
      </c>
      <c r="C75" s="214" t="n">
        <v>20300</v>
      </c>
      <c r="D75" s="214"/>
      <c r="E75" s="214"/>
      <c r="F75" s="214" t="n">
        <f aca="false">+C75+D75-E75</f>
        <v>20300</v>
      </c>
      <c r="G75" s="214"/>
      <c r="H75" s="214"/>
      <c r="I75" s="214"/>
      <c r="J75" s="214"/>
      <c r="K75" s="214" t="n">
        <f aca="false">+F75-H75</f>
        <v>20300</v>
      </c>
    </row>
    <row r="76" customFormat="false" ht="12.75" hidden="false" customHeight="true" outlineLevel="0" collapsed="false">
      <c r="A76" s="213" t="n">
        <v>20603</v>
      </c>
      <c r="B76" s="213" t="s">
        <v>254</v>
      </c>
      <c r="C76" s="214" t="n">
        <v>20300</v>
      </c>
      <c r="D76" s="214"/>
      <c r="E76" s="214"/>
      <c r="F76" s="214" t="n">
        <f aca="false">+C76+D76-E76</f>
        <v>20300</v>
      </c>
      <c r="G76" s="214" t="n">
        <v>4832.68</v>
      </c>
      <c r="H76" s="214" t="n">
        <f aca="false">+G76</f>
        <v>4832.68</v>
      </c>
      <c r="I76" s="214" t="n">
        <f aca="false">+H76</f>
        <v>4832.68</v>
      </c>
      <c r="J76" s="214" t="n">
        <f aca="false">+I76</f>
        <v>4832.68</v>
      </c>
      <c r="K76" s="214" t="n">
        <f aca="false">+F76-H76</f>
        <v>15467.32</v>
      </c>
    </row>
    <row r="77" customFormat="false" ht="12.75" hidden="false" customHeight="true" outlineLevel="0" collapsed="false">
      <c r="A77" s="213" t="n">
        <v>20609</v>
      </c>
      <c r="B77" s="213" t="s">
        <v>251</v>
      </c>
      <c r="C77" s="214" t="n">
        <v>30450</v>
      </c>
      <c r="D77" s="214"/>
      <c r="E77" s="214" t="n">
        <v>30450</v>
      </c>
      <c r="F77" s="214" t="n">
        <f aca="false">+C77+D77-E77</f>
        <v>0</v>
      </c>
      <c r="G77" s="214" t="n">
        <v>0</v>
      </c>
      <c r="H77" s="214" t="n">
        <f aca="false">+G77</f>
        <v>0</v>
      </c>
      <c r="I77" s="214" t="n">
        <f aca="false">+H77</f>
        <v>0</v>
      </c>
      <c r="J77" s="214" t="n">
        <f aca="false">+I77</f>
        <v>0</v>
      </c>
      <c r="K77" s="214" t="n">
        <f aca="false">+F77-H77</f>
        <v>0</v>
      </c>
    </row>
    <row r="78" customFormat="false" ht="12.75" hidden="false" customHeight="true" outlineLevel="0" collapsed="false">
      <c r="A78" s="211" t="n">
        <v>20700</v>
      </c>
      <c r="B78" s="211" t="s">
        <v>255</v>
      </c>
      <c r="C78" s="212" t="n">
        <f aca="false">+C79+C80</f>
        <v>71050</v>
      </c>
      <c r="D78" s="212" t="n">
        <f aca="false">+D79+D80</f>
        <v>0</v>
      </c>
      <c r="E78" s="212" t="n">
        <f aca="false">+E79+E80</f>
        <v>0</v>
      </c>
      <c r="F78" s="212" t="n">
        <f aca="false">+C78+D78-E78</f>
        <v>71050</v>
      </c>
      <c r="G78" s="212" t="n">
        <f aca="false">+G79+G80</f>
        <v>0</v>
      </c>
      <c r="H78" s="212" t="n">
        <f aca="false">+H79+H80</f>
        <v>0</v>
      </c>
      <c r="I78" s="212" t="n">
        <f aca="false">+I79+I80</f>
        <v>0</v>
      </c>
      <c r="J78" s="212" t="n">
        <f aca="false">+J79+J80</f>
        <v>0</v>
      </c>
      <c r="K78" s="212" t="n">
        <f aca="false">+F78-H78</f>
        <v>71050</v>
      </c>
    </row>
    <row r="79" customFormat="false" ht="12.75" hidden="false" customHeight="true" outlineLevel="0" collapsed="false">
      <c r="A79" s="213" t="n">
        <v>20705</v>
      </c>
      <c r="B79" s="213" t="s">
        <v>256</v>
      </c>
      <c r="C79" s="214" t="n">
        <v>20300</v>
      </c>
      <c r="D79" s="214"/>
      <c r="E79" s="214"/>
      <c r="F79" s="214" t="n">
        <f aca="false">+C79+D79-E79</f>
        <v>20300</v>
      </c>
      <c r="G79" s="214" t="n">
        <v>0</v>
      </c>
      <c r="H79" s="214" t="n">
        <f aca="false">+G79</f>
        <v>0</v>
      </c>
      <c r="I79" s="214" t="n">
        <f aca="false">+H79</f>
        <v>0</v>
      </c>
      <c r="J79" s="214" t="n">
        <f aca="false">+I79</f>
        <v>0</v>
      </c>
      <c r="K79" s="214" t="n">
        <f aca="false">+F79-H79</f>
        <v>20300</v>
      </c>
    </row>
    <row r="80" customFormat="false" ht="12.75" hidden="false" customHeight="true" outlineLevel="0" collapsed="false">
      <c r="A80" s="213" t="n">
        <v>20709</v>
      </c>
      <c r="B80" s="213" t="s">
        <v>234</v>
      </c>
      <c r="C80" s="214" t="n">
        <v>50750</v>
      </c>
      <c r="D80" s="214"/>
      <c r="E80" s="214"/>
      <c r="F80" s="214" t="n">
        <f aca="false">+C80+D80-E80</f>
        <v>50750</v>
      </c>
      <c r="G80" s="214" t="n">
        <v>0</v>
      </c>
      <c r="H80" s="214" t="n">
        <f aca="false">+G80</f>
        <v>0</v>
      </c>
      <c r="I80" s="214" t="n">
        <f aca="false">+H80</f>
        <v>0</v>
      </c>
      <c r="J80" s="214"/>
      <c r="K80" s="214" t="n">
        <f aca="false">+F80-H80</f>
        <v>50750</v>
      </c>
    </row>
    <row r="81" customFormat="false" ht="12.75" hidden="false" customHeight="true" outlineLevel="0" collapsed="false">
      <c r="A81" s="211" t="n">
        <v>20800</v>
      </c>
      <c r="B81" s="211" t="s">
        <v>257</v>
      </c>
      <c r="C81" s="212" t="n">
        <v>0</v>
      </c>
      <c r="D81" s="212" t="n">
        <v>0</v>
      </c>
      <c r="E81" s="212" t="n">
        <v>0</v>
      </c>
      <c r="F81" s="214" t="n">
        <f aca="false">+C81+D81-E81</f>
        <v>0</v>
      </c>
      <c r="G81" s="214" t="n">
        <f aca="false">+G82</f>
        <v>0</v>
      </c>
      <c r="H81" s="214" t="n">
        <f aca="false">+H82</f>
        <v>0</v>
      </c>
      <c r="I81" s="214" t="n">
        <f aca="false">+I82</f>
        <v>0</v>
      </c>
      <c r="J81" s="214" t="n">
        <f aca="false">+J82</f>
        <v>0</v>
      </c>
      <c r="K81" s="214" t="n">
        <f aca="false">+F81-H81</f>
        <v>0</v>
      </c>
    </row>
    <row r="82" customFormat="false" ht="12.75" hidden="false" customHeight="true" outlineLevel="0" collapsed="false">
      <c r="A82" s="213" t="n">
        <v>20809</v>
      </c>
      <c r="B82" s="213" t="s">
        <v>234</v>
      </c>
      <c r="C82" s="214" t="n">
        <f aca="false">+C81</f>
        <v>0</v>
      </c>
      <c r="D82" s="214"/>
      <c r="E82" s="214"/>
      <c r="F82" s="214" t="n">
        <f aca="false">+C82+D82-E82</f>
        <v>0</v>
      </c>
      <c r="G82" s="214"/>
      <c r="H82" s="214"/>
      <c r="I82" s="214"/>
      <c r="J82" s="214"/>
      <c r="K82" s="214" t="n">
        <f aca="false">+F82-H82</f>
        <v>0</v>
      </c>
    </row>
    <row r="83" customFormat="false" ht="12.75" hidden="false" customHeight="true" outlineLevel="0" collapsed="false">
      <c r="A83" s="211" t="n">
        <v>20900</v>
      </c>
      <c r="B83" s="211" t="s">
        <v>258</v>
      </c>
      <c r="C83" s="212" t="n">
        <f aca="false">+C84+C85+C86+C87+C88+C89</f>
        <v>1744200</v>
      </c>
      <c r="D83" s="212" t="n">
        <f aca="false">+D84+D85+D86+D87+D88+D89</f>
        <v>674030</v>
      </c>
      <c r="E83" s="212" t="n">
        <f aca="false">+E84+E85+E86+E87+E88+E89</f>
        <v>150000</v>
      </c>
      <c r="F83" s="212" t="n">
        <f aca="false">+C83+D83-E83</f>
        <v>2268230</v>
      </c>
      <c r="G83" s="212" t="n">
        <f aca="false">+G84+G85+G86+G87+G88+G89</f>
        <v>1052789.02</v>
      </c>
      <c r="H83" s="212" t="n">
        <f aca="false">+H84+H85+H86+H87+H88+H89</f>
        <v>949788.57</v>
      </c>
      <c r="I83" s="212" t="n">
        <f aca="false">+I84+I85+I86+I87+I88+I89</f>
        <v>949788.57</v>
      </c>
      <c r="J83" s="212" t="n">
        <f aca="false">+J84+J85+J86+J87+J88+J89</f>
        <v>949788.57</v>
      </c>
      <c r="K83" s="212" t="n">
        <f aca="false">+F83-H83</f>
        <v>1318441.43</v>
      </c>
    </row>
    <row r="84" customFormat="false" ht="12.75" hidden="false" customHeight="true" outlineLevel="0" collapsed="false">
      <c r="A84" s="213" t="n">
        <v>20901</v>
      </c>
      <c r="B84" s="213" t="s">
        <v>259</v>
      </c>
      <c r="C84" s="214" t="n">
        <v>150000</v>
      </c>
      <c r="D84" s="214"/>
      <c r="E84" s="214"/>
      <c r="F84" s="214" t="n">
        <f aca="false">+C84+D84-E84</f>
        <v>150000</v>
      </c>
      <c r="G84" s="214" t="n">
        <v>86004.63</v>
      </c>
      <c r="H84" s="214" t="n">
        <f aca="false">+G84</f>
        <v>86004.63</v>
      </c>
      <c r="I84" s="214" t="n">
        <f aca="false">+H84</f>
        <v>86004.63</v>
      </c>
      <c r="J84" s="214" t="n">
        <f aca="false">+I84</f>
        <v>86004.63</v>
      </c>
      <c r="K84" s="214" t="n">
        <f aca="false">+F84-H84</f>
        <v>63995.37</v>
      </c>
    </row>
    <row r="85" customFormat="false" ht="12.75" hidden="false" customHeight="true" outlineLevel="0" collapsed="false">
      <c r="A85" s="213" t="n">
        <v>20902</v>
      </c>
      <c r="B85" s="213" t="s">
        <v>260</v>
      </c>
      <c r="C85" s="214" t="n">
        <v>382200</v>
      </c>
      <c r="D85" s="214"/>
      <c r="E85" s="214"/>
      <c r="F85" s="214" t="n">
        <f aca="false">+C85+D85-E85</f>
        <v>382200</v>
      </c>
      <c r="G85" s="214" t="n">
        <v>121999.23</v>
      </c>
      <c r="H85" s="214" t="n">
        <v>93236.73</v>
      </c>
      <c r="I85" s="214" t="n">
        <f aca="false">+H85</f>
        <v>93236.73</v>
      </c>
      <c r="J85" s="214" t="n">
        <f aca="false">+I85</f>
        <v>93236.73</v>
      </c>
      <c r="K85" s="214" t="n">
        <f aca="false">+F85-H85</f>
        <v>288963.27</v>
      </c>
    </row>
    <row r="86" customFormat="false" ht="12.75" hidden="false" customHeight="true" outlineLevel="0" collapsed="false">
      <c r="A86" s="213" t="n">
        <v>20903</v>
      </c>
      <c r="B86" s="213" t="s">
        <v>261</v>
      </c>
      <c r="C86" s="214" t="n">
        <v>322000</v>
      </c>
      <c r="D86" s="214" t="n">
        <v>274030</v>
      </c>
      <c r="E86" s="214"/>
      <c r="F86" s="214" t="n">
        <f aca="false">+C86+D86-E86</f>
        <v>596030</v>
      </c>
      <c r="G86" s="214" t="n">
        <v>447880</v>
      </c>
      <c r="H86" s="214" t="n">
        <v>447880</v>
      </c>
      <c r="I86" s="214" t="n">
        <f aca="false">+H86</f>
        <v>447880</v>
      </c>
      <c r="J86" s="214" t="n">
        <f aca="false">+I86</f>
        <v>447880</v>
      </c>
      <c r="K86" s="214" t="n">
        <f aca="false">+F86-H86</f>
        <v>148150</v>
      </c>
    </row>
    <row r="87" customFormat="false" ht="12.75" hidden="false" customHeight="true" outlineLevel="0" collapsed="false">
      <c r="A87" s="213" t="n">
        <v>20904</v>
      </c>
      <c r="B87" s="213" t="s">
        <v>262</v>
      </c>
      <c r="C87" s="214" t="n">
        <v>85000</v>
      </c>
      <c r="D87" s="214"/>
      <c r="E87" s="214"/>
      <c r="F87" s="214" t="n">
        <f aca="false">+C87+D87-E87</f>
        <v>85000</v>
      </c>
      <c r="G87" s="214" t="n">
        <v>33475.04</v>
      </c>
      <c r="H87" s="214" t="n">
        <f aca="false">+G87</f>
        <v>33475.04</v>
      </c>
      <c r="I87" s="214" t="n">
        <f aca="false">+H87</f>
        <v>33475.04</v>
      </c>
      <c r="J87" s="214" t="n">
        <f aca="false">+I87</f>
        <v>33475.04</v>
      </c>
      <c r="K87" s="214" t="n">
        <f aca="false">+F87-H87</f>
        <v>51524.96</v>
      </c>
    </row>
    <row r="88" customFormat="false" ht="12.75" hidden="false" customHeight="true" outlineLevel="0" collapsed="false">
      <c r="A88" s="213" t="n">
        <v>20906</v>
      </c>
      <c r="B88" s="213" t="s">
        <v>263</v>
      </c>
      <c r="C88" s="214" t="n">
        <v>400000</v>
      </c>
      <c r="D88" s="214" t="n">
        <v>400000</v>
      </c>
      <c r="E88" s="214" t="n">
        <v>100000</v>
      </c>
      <c r="F88" s="214" t="n">
        <f aca="false">+C88+D88-E88</f>
        <v>700000</v>
      </c>
      <c r="G88" s="214" t="n">
        <v>342998.57</v>
      </c>
      <c r="H88" s="214" t="n">
        <v>272193.62</v>
      </c>
      <c r="I88" s="214" t="n">
        <f aca="false">+H88</f>
        <v>272193.62</v>
      </c>
      <c r="J88" s="214" t="n">
        <f aca="false">+I88</f>
        <v>272193.62</v>
      </c>
      <c r="K88" s="214" t="n">
        <f aca="false">+F88-H88</f>
        <v>427806.38</v>
      </c>
    </row>
    <row r="89" customFormat="false" ht="12.75" hidden="false" customHeight="true" outlineLevel="0" collapsed="false">
      <c r="A89" s="213" t="n">
        <v>20909</v>
      </c>
      <c r="B89" s="213" t="s">
        <v>264</v>
      </c>
      <c r="C89" s="214" t="n">
        <v>405000</v>
      </c>
      <c r="D89" s="214"/>
      <c r="E89" s="214" t="n">
        <v>50000</v>
      </c>
      <c r="F89" s="214" t="n">
        <f aca="false">+C89+D89-E89</f>
        <v>355000</v>
      </c>
      <c r="G89" s="214" t="n">
        <v>20431.55</v>
      </c>
      <c r="H89" s="214" t="n">
        <v>16998.55</v>
      </c>
      <c r="I89" s="214" t="n">
        <f aca="false">+H89</f>
        <v>16998.55</v>
      </c>
      <c r="J89" s="214" t="n">
        <f aca="false">+I89</f>
        <v>16998.55</v>
      </c>
      <c r="K89" s="214" t="n">
        <f aca="false">+F89-H89</f>
        <v>338001.45</v>
      </c>
    </row>
    <row r="90" customFormat="false" ht="12.75" hidden="false" customHeight="true" outlineLevel="0" collapsed="false">
      <c r="A90" s="209" t="n">
        <v>30000</v>
      </c>
      <c r="B90" s="209" t="s">
        <v>265</v>
      </c>
      <c r="C90" s="210" t="n">
        <f aca="false">+C91+C98+C103+C129+C137+C144+C145+C148+C153</f>
        <v>34889060</v>
      </c>
      <c r="D90" s="210" t="n">
        <f aca="false">+D91+D98+D103+D129+D137+D144+D145+D148+D153</f>
        <v>7984930.7</v>
      </c>
      <c r="E90" s="210" t="n">
        <f aca="false">+E91+E98+E103+E129+E137+E144+E145+E148+E153</f>
        <v>7984930.7</v>
      </c>
      <c r="F90" s="210" t="n">
        <f aca="false">+C90+D90-E90</f>
        <v>34889060</v>
      </c>
      <c r="G90" s="210" t="n">
        <f aca="false">+G91+G98+G103+G129+G137+G145+G148+G153</f>
        <v>25742008.23</v>
      </c>
      <c r="H90" s="210" t="n">
        <f aca="false">+H91+H98+H103+H129+H137+H145+H148+H153</f>
        <v>18280904.03</v>
      </c>
      <c r="I90" s="210" t="n">
        <f aca="false">+I91+I98+I103+I129+I137+I145+I148+I153</f>
        <v>18280904.03</v>
      </c>
      <c r="J90" s="210" t="n">
        <f aca="false">+J91+J98+J103+J129+J137+J145+J148+J153</f>
        <v>18280904.03</v>
      </c>
      <c r="K90" s="210" t="n">
        <f aca="false">+F90-H90</f>
        <v>16608155.97</v>
      </c>
    </row>
    <row r="91" customFormat="false" ht="12.75" hidden="false" customHeight="true" outlineLevel="0" collapsed="false">
      <c r="A91" s="211" t="n">
        <v>30100</v>
      </c>
      <c r="B91" s="211" t="s">
        <v>266</v>
      </c>
      <c r="C91" s="212" t="n">
        <f aca="false">+C92+C93+C94+C95+C96+C97</f>
        <v>1769430</v>
      </c>
      <c r="D91" s="212" t="n">
        <f aca="false">+D92+D93+D94+D95+D96+D97</f>
        <v>0</v>
      </c>
      <c r="E91" s="212" t="n">
        <f aca="false">+E92+E93+E94+E95+E96+E97</f>
        <v>230714</v>
      </c>
      <c r="F91" s="212" t="n">
        <f aca="false">+C91+D91-E91</f>
        <v>1538716</v>
      </c>
      <c r="G91" s="212" t="n">
        <f aca="false">+G92+G93+G94+G95+G96+G97</f>
        <v>822152.29</v>
      </c>
      <c r="H91" s="212" t="n">
        <f aca="false">+H92+H93+H94+H95+H96+H97</f>
        <v>822152.29</v>
      </c>
      <c r="I91" s="212" t="n">
        <f aca="false">+I92+I93+I94+I95+I96+I97</f>
        <v>822152.29</v>
      </c>
      <c r="J91" s="212" t="n">
        <f aca="false">+J92+J93+J94+J95+J96+J97</f>
        <v>822152.29</v>
      </c>
      <c r="K91" s="212" t="n">
        <f aca="false">+F91-H91</f>
        <v>716563.71</v>
      </c>
    </row>
    <row r="92" customFormat="false" ht="12.75" hidden="false" customHeight="true" outlineLevel="0" collapsed="false">
      <c r="A92" s="213" t="n">
        <v>30101</v>
      </c>
      <c r="B92" s="213" t="s">
        <v>267</v>
      </c>
      <c r="C92" s="214" t="n">
        <v>985000</v>
      </c>
      <c r="D92" s="214"/>
      <c r="E92" s="214" t="n">
        <v>230714</v>
      </c>
      <c r="F92" s="214" t="n">
        <f aca="false">+C92+D92-E92</f>
        <v>754286</v>
      </c>
      <c r="G92" s="214" t="n">
        <v>459342.17</v>
      </c>
      <c r="H92" s="214" t="n">
        <f aca="false">+G92</f>
        <v>459342.17</v>
      </c>
      <c r="I92" s="214" t="n">
        <f aca="false">+H92</f>
        <v>459342.17</v>
      </c>
      <c r="J92" s="214" t="n">
        <f aca="false">+I92</f>
        <v>459342.17</v>
      </c>
      <c r="K92" s="214" t="n">
        <f aca="false">+F92-H92</f>
        <v>294943.83</v>
      </c>
    </row>
    <row r="93" customFormat="false" ht="12.75" hidden="false" customHeight="true" outlineLevel="0" collapsed="false">
      <c r="A93" s="213" t="n">
        <v>30102</v>
      </c>
      <c r="B93" s="213" t="s">
        <v>268</v>
      </c>
      <c r="C93" s="214" t="n">
        <v>150000</v>
      </c>
      <c r="D93" s="214"/>
      <c r="E93" s="214"/>
      <c r="F93" s="214" t="n">
        <f aca="false">+C93+D93-E93</f>
        <v>150000</v>
      </c>
      <c r="G93" s="214" t="n">
        <v>47811.89</v>
      </c>
      <c r="H93" s="214" t="n">
        <f aca="false">+G93</f>
        <v>47811.89</v>
      </c>
      <c r="I93" s="214" t="n">
        <f aca="false">+H93</f>
        <v>47811.89</v>
      </c>
      <c r="J93" s="214" t="n">
        <f aca="false">+I93</f>
        <v>47811.89</v>
      </c>
      <c r="K93" s="214" t="n">
        <f aca="false">+F93-H93</f>
        <v>102188.11</v>
      </c>
    </row>
    <row r="94" customFormat="false" ht="12.75" hidden="false" customHeight="true" outlineLevel="0" collapsed="false">
      <c r="A94" s="213" t="n">
        <v>30103</v>
      </c>
      <c r="B94" s="213" t="s">
        <v>269</v>
      </c>
      <c r="C94" s="214" t="n">
        <v>350000</v>
      </c>
      <c r="D94" s="214"/>
      <c r="E94" s="214"/>
      <c r="F94" s="214" t="n">
        <f aca="false">+C94+D94-E94</f>
        <v>350000</v>
      </c>
      <c r="G94" s="214" t="n">
        <v>200006.22</v>
      </c>
      <c r="H94" s="214" t="n">
        <f aca="false">+G94</f>
        <v>200006.22</v>
      </c>
      <c r="I94" s="214" t="n">
        <f aca="false">+H94</f>
        <v>200006.22</v>
      </c>
      <c r="J94" s="214" t="n">
        <f aca="false">+I94</f>
        <v>200006.22</v>
      </c>
      <c r="K94" s="214" t="n">
        <f aca="false">+F94-H94</f>
        <v>149993.78</v>
      </c>
    </row>
    <row r="95" customFormat="false" ht="12.75" hidden="false" customHeight="true" outlineLevel="0" collapsed="false">
      <c r="A95" s="213" t="n">
        <v>30104</v>
      </c>
      <c r="B95" s="213" t="s">
        <v>270</v>
      </c>
      <c r="C95" s="214" t="n">
        <v>174430</v>
      </c>
      <c r="D95" s="214"/>
      <c r="E95" s="214"/>
      <c r="F95" s="214" t="n">
        <f aca="false">+C95+D95-E95</f>
        <v>174430</v>
      </c>
      <c r="G95" s="214" t="n">
        <v>84101.22</v>
      </c>
      <c r="H95" s="214" t="n">
        <f aca="false">+G95</f>
        <v>84101.22</v>
      </c>
      <c r="I95" s="214" t="n">
        <f aca="false">+H95</f>
        <v>84101.22</v>
      </c>
      <c r="J95" s="214" t="n">
        <f aca="false">+I95</f>
        <v>84101.22</v>
      </c>
      <c r="K95" s="214" t="n">
        <f aca="false">+F95-H95</f>
        <v>90328.78</v>
      </c>
    </row>
    <row r="96" customFormat="false" ht="12.75" hidden="false" customHeight="true" outlineLevel="0" collapsed="false">
      <c r="A96" s="213" t="n">
        <v>30105</v>
      </c>
      <c r="B96" s="213" t="s">
        <v>271</v>
      </c>
      <c r="C96" s="214" t="n">
        <v>110000</v>
      </c>
      <c r="D96" s="214"/>
      <c r="E96" s="214"/>
      <c r="F96" s="214" t="n">
        <f aca="false">+C96+D96-E96</f>
        <v>110000</v>
      </c>
      <c r="G96" s="214" t="n">
        <v>30890.79</v>
      </c>
      <c r="H96" s="214" t="n">
        <f aca="false">+G96</f>
        <v>30890.79</v>
      </c>
      <c r="I96" s="214" t="n">
        <f aca="false">+H96</f>
        <v>30890.79</v>
      </c>
      <c r="J96" s="214" t="n">
        <f aca="false">+I96</f>
        <v>30890.79</v>
      </c>
      <c r="K96" s="214" t="n">
        <f aca="false">+F96-H96</f>
        <v>79109.21</v>
      </c>
    </row>
    <row r="97" customFormat="false" ht="12.75" hidden="false" customHeight="true" outlineLevel="0" collapsed="false">
      <c r="A97" s="213" t="n">
        <v>30109</v>
      </c>
      <c r="B97" s="213" t="s">
        <v>234</v>
      </c>
      <c r="C97" s="214" t="n">
        <v>0</v>
      </c>
      <c r="D97" s="214"/>
      <c r="E97" s="214"/>
      <c r="F97" s="214" t="n">
        <f aca="false">+C97+D97-E97</f>
        <v>0</v>
      </c>
      <c r="G97" s="214"/>
      <c r="H97" s="214"/>
      <c r="I97" s="214"/>
      <c r="J97" s="214"/>
      <c r="K97" s="214" t="n">
        <f aca="false">+F97-H97</f>
        <v>0</v>
      </c>
    </row>
    <row r="98" s="178" customFormat="true" ht="12.75" hidden="false" customHeight="true" outlineLevel="0" collapsed="false">
      <c r="A98" s="211" t="n">
        <v>30200</v>
      </c>
      <c r="B98" s="211" t="s">
        <v>272</v>
      </c>
      <c r="C98" s="212" t="n">
        <f aca="false">SUM(C99:C102)</f>
        <v>3233000</v>
      </c>
      <c r="D98" s="212" t="n">
        <f aca="false">SUM(D99:D102)</f>
        <v>220000</v>
      </c>
      <c r="E98" s="212" t="n">
        <f aca="false">SUM(E99:E102)</f>
        <v>130000</v>
      </c>
      <c r="F98" s="214" t="n">
        <f aca="false">+C98+D98-E98</f>
        <v>3323000</v>
      </c>
      <c r="G98" s="212" t="n">
        <f aca="false">SUM(G99:G102)</f>
        <v>3129460.67</v>
      </c>
      <c r="H98" s="212" t="n">
        <f aca="false">SUM(H99:H102)</f>
        <v>2200560.67</v>
      </c>
      <c r="I98" s="212" t="n">
        <f aca="false">SUM(I99:I102)</f>
        <v>2200560.67</v>
      </c>
      <c r="J98" s="212" t="n">
        <f aca="false">SUM(J99:J102)</f>
        <v>2200560.67</v>
      </c>
      <c r="K98" s="212" t="n">
        <f aca="false">+F98-H98</f>
        <v>1122439.33</v>
      </c>
    </row>
    <row r="99" customFormat="false" ht="12.75" hidden="false" customHeight="true" outlineLevel="0" collapsed="false">
      <c r="A99" s="213" t="n">
        <v>30201</v>
      </c>
      <c r="B99" s="213" t="s">
        <v>273</v>
      </c>
      <c r="C99" s="214" t="n">
        <v>1000000</v>
      </c>
      <c r="D99" s="214" t="n">
        <v>220000</v>
      </c>
      <c r="E99" s="214"/>
      <c r="F99" s="214" t="n">
        <f aca="false">+C99+D99-E99</f>
        <v>1220000</v>
      </c>
      <c r="G99" s="214" t="n">
        <v>1125204.67</v>
      </c>
      <c r="H99" s="214" t="n">
        <v>770704.67</v>
      </c>
      <c r="I99" s="214" t="n">
        <f aca="false">+H99</f>
        <v>770704.67</v>
      </c>
      <c r="J99" s="214" t="n">
        <f aca="false">+I99</f>
        <v>770704.67</v>
      </c>
      <c r="K99" s="214" t="n">
        <f aca="false">+F99-H99</f>
        <v>449295.33</v>
      </c>
    </row>
    <row r="100" customFormat="false" ht="12.75" hidden="false" customHeight="true" outlineLevel="0" collapsed="false">
      <c r="A100" s="213" t="n">
        <v>30204</v>
      </c>
      <c r="B100" s="213" t="s">
        <v>274</v>
      </c>
      <c r="C100" s="214" t="n">
        <v>2103000</v>
      </c>
      <c r="D100" s="214"/>
      <c r="E100" s="214"/>
      <c r="F100" s="214" t="n">
        <f aca="false">+C100+D100-E100</f>
        <v>2103000</v>
      </c>
      <c r="G100" s="214" t="n">
        <v>2004256</v>
      </c>
      <c r="H100" s="214" t="n">
        <v>1429856</v>
      </c>
      <c r="I100" s="214" t="n">
        <f aca="false">+H100</f>
        <v>1429856</v>
      </c>
      <c r="J100" s="214" t="n">
        <f aca="false">+I100</f>
        <v>1429856</v>
      </c>
      <c r="K100" s="214" t="n">
        <f aca="false">+F100-H100</f>
        <v>673144</v>
      </c>
    </row>
    <row r="101" customFormat="false" ht="12.75" hidden="false" customHeight="true" outlineLevel="0" collapsed="false">
      <c r="A101" s="213" t="n">
        <v>30206</v>
      </c>
      <c r="B101" s="213" t="s">
        <v>275</v>
      </c>
      <c r="C101" s="214" t="n">
        <v>0</v>
      </c>
      <c r="D101" s="214"/>
      <c r="E101" s="214"/>
      <c r="F101" s="214" t="n">
        <f aca="false">+C101+D101-E101</f>
        <v>0</v>
      </c>
      <c r="G101" s="214"/>
      <c r="H101" s="214"/>
      <c r="I101" s="214"/>
      <c r="J101" s="214"/>
      <c r="K101" s="214" t="n">
        <f aca="false">+F101-H101</f>
        <v>0</v>
      </c>
    </row>
    <row r="102" customFormat="false" ht="12.75" hidden="false" customHeight="true" outlineLevel="0" collapsed="false">
      <c r="A102" s="213" t="n">
        <v>30209</v>
      </c>
      <c r="B102" s="213" t="s">
        <v>264</v>
      </c>
      <c r="C102" s="214" t="n">
        <v>130000</v>
      </c>
      <c r="D102" s="214"/>
      <c r="E102" s="214" t="n">
        <v>130000</v>
      </c>
      <c r="F102" s="214" t="n">
        <f aca="false">+C102+D102-E102</f>
        <v>0</v>
      </c>
      <c r="G102" s="214" t="n">
        <v>0</v>
      </c>
      <c r="H102" s="214" t="n">
        <f aca="false">+G102</f>
        <v>0</v>
      </c>
      <c r="I102" s="214" t="n">
        <f aca="false">+H102</f>
        <v>0</v>
      </c>
      <c r="J102" s="214" t="n">
        <f aca="false">+I102</f>
        <v>0</v>
      </c>
      <c r="K102" s="214" t="n">
        <f aca="false">+F102-H102</f>
        <v>0</v>
      </c>
    </row>
    <row r="103" customFormat="false" ht="12.75" hidden="false" customHeight="true" outlineLevel="0" collapsed="false">
      <c r="A103" s="211" t="n">
        <v>30300</v>
      </c>
      <c r="B103" s="211" t="s">
        <v>276</v>
      </c>
      <c r="C103" s="212" t="n">
        <f aca="false">SUM(C104:C128)</f>
        <v>4383800</v>
      </c>
      <c r="D103" s="212" t="n">
        <f aca="false">SUM(D104:D128)</f>
        <v>3200000</v>
      </c>
      <c r="E103" s="212" t="n">
        <f aca="false">SUM(E104:E128)</f>
        <v>1977250</v>
      </c>
      <c r="F103" s="214" t="n">
        <f aca="false">+C103+D103-E103</f>
        <v>5606550</v>
      </c>
      <c r="G103" s="212" t="n">
        <f aca="false">SUM(G104:G128)</f>
        <v>3576989.34</v>
      </c>
      <c r="H103" s="212" t="n">
        <f aca="false">SUM(H104:H128)</f>
        <v>2543822.68</v>
      </c>
      <c r="I103" s="212" t="n">
        <f aca="false">SUM(I104:I128)</f>
        <v>2543822.68</v>
      </c>
      <c r="J103" s="212" t="n">
        <f aca="false">SUM(J104:J128)</f>
        <v>2543822.68</v>
      </c>
      <c r="K103" s="212" t="n">
        <f aca="false">+F103-H103</f>
        <v>3062727.32</v>
      </c>
    </row>
    <row r="104" customFormat="false" ht="12.75" hidden="false" customHeight="true" outlineLevel="0" collapsed="false">
      <c r="A104" s="213" t="n">
        <v>30301</v>
      </c>
      <c r="B104" s="213" t="s">
        <v>277</v>
      </c>
      <c r="C104" s="214" t="n">
        <v>744000</v>
      </c>
      <c r="D104" s="214" t="n">
        <v>3200000</v>
      </c>
      <c r="E104" s="214" t="n">
        <v>1529250</v>
      </c>
      <c r="F104" s="214" t="n">
        <f aca="false">+C104+D104-E104</f>
        <v>2414750</v>
      </c>
      <c r="G104" s="214" t="n">
        <v>594750</v>
      </c>
      <c r="H104" s="214" t="n">
        <v>594750</v>
      </c>
      <c r="I104" s="214" t="n">
        <f aca="false">+H104</f>
        <v>594750</v>
      </c>
      <c r="J104" s="214" t="n">
        <f aca="false">+I104</f>
        <v>594750</v>
      </c>
      <c r="K104" s="214" t="n">
        <f aca="false">+F104-H104</f>
        <v>1820000</v>
      </c>
    </row>
    <row r="105" s="178" customFormat="true" ht="12.75" hidden="false" customHeight="true" outlineLevel="0" collapsed="false">
      <c r="A105" s="182"/>
      <c r="B105" s="182"/>
      <c r="C105" s="182"/>
      <c r="D105" s="182"/>
      <c r="E105" s="182"/>
      <c r="F105" s="182"/>
      <c r="G105" s="182"/>
      <c r="H105" s="182"/>
      <c r="I105" s="182"/>
      <c r="J105" s="182"/>
      <c r="K105" s="182"/>
    </row>
    <row r="106" s="178" customFormat="true" ht="12.75" hidden="false" customHeight="true" outlineLevel="0" collapsed="false">
      <c r="A106" s="182"/>
      <c r="B106" s="182"/>
      <c r="C106" s="182"/>
      <c r="D106" s="182"/>
      <c r="E106" s="182"/>
      <c r="F106" s="182"/>
      <c r="G106" s="182"/>
      <c r="H106" s="182"/>
      <c r="I106" s="182"/>
      <c r="J106" s="182"/>
      <c r="K106" s="182"/>
    </row>
    <row r="107" s="221" customFormat="true" ht="12.75" hidden="false" customHeight="true" outlineLevel="0" collapsed="false">
      <c r="A107" s="218"/>
      <c r="B107" s="218"/>
      <c r="C107" s="219"/>
      <c r="D107" s="219"/>
      <c r="E107" s="219"/>
      <c r="F107" s="219"/>
      <c r="G107" s="220"/>
      <c r="H107" s="220"/>
      <c r="I107" s="220"/>
      <c r="J107" s="220"/>
      <c r="K107" s="218"/>
    </row>
    <row r="108" s="221" customFormat="true" ht="12.75" hidden="false" customHeight="true" outlineLevel="0" collapsed="false">
      <c r="A108" s="218"/>
      <c r="B108" s="218"/>
      <c r="C108" s="219"/>
      <c r="D108" s="219"/>
      <c r="E108" s="219"/>
      <c r="F108" s="219"/>
      <c r="G108" s="220"/>
      <c r="H108" s="220"/>
      <c r="I108" s="220"/>
      <c r="J108" s="220"/>
      <c r="K108" s="218"/>
    </row>
    <row r="109" s="221" customFormat="true" ht="12.75" hidden="false" customHeight="true" outlineLevel="0" collapsed="false">
      <c r="A109" s="218"/>
      <c r="B109" s="218"/>
      <c r="C109" s="219"/>
      <c r="D109" s="219"/>
      <c r="E109" s="219"/>
      <c r="F109" s="219"/>
      <c r="G109" s="220"/>
      <c r="H109" s="220"/>
      <c r="I109" s="220"/>
      <c r="J109" s="220"/>
      <c r="K109" s="218"/>
    </row>
    <row r="110" s="221" customFormat="true" ht="8.25" hidden="false" customHeight="true" outlineLevel="0" collapsed="false">
      <c r="A110" s="218"/>
      <c r="B110" s="218"/>
      <c r="C110" s="219"/>
      <c r="D110" s="219"/>
      <c r="E110" s="219"/>
      <c r="F110" s="219"/>
      <c r="G110" s="220"/>
      <c r="H110" s="220"/>
      <c r="I110" s="220"/>
      <c r="J110" s="220"/>
      <c r="K110" s="218"/>
    </row>
    <row r="111" s="221" customFormat="true" ht="19.35" hidden="false" customHeight="true" outlineLevel="0" collapsed="false">
      <c r="A111" s="222"/>
      <c r="B111" s="222"/>
      <c r="C111" s="222"/>
      <c r="D111" s="222"/>
      <c r="E111" s="222"/>
      <c r="F111" s="222"/>
      <c r="G111" s="222"/>
      <c r="H111" s="222"/>
      <c r="I111" s="222"/>
      <c r="J111" s="222"/>
      <c r="K111" s="222"/>
    </row>
    <row r="112" s="221" customFormat="true" ht="19.35" hidden="false" customHeight="true" outlineLevel="0" collapsed="false">
      <c r="A112" s="222"/>
      <c r="B112" s="222"/>
      <c r="C112" s="222"/>
      <c r="D112" s="222"/>
      <c r="E112" s="222"/>
      <c r="F112" s="222"/>
      <c r="G112" s="222"/>
      <c r="H112" s="222"/>
      <c r="I112" s="222"/>
      <c r="J112" s="222"/>
      <c r="K112" s="222"/>
    </row>
    <row r="113" s="221" customFormat="true" ht="19.35" hidden="false" customHeight="true" outlineLevel="0" collapsed="false">
      <c r="A113" s="222"/>
      <c r="B113" s="222"/>
      <c r="C113" s="222"/>
      <c r="D113" s="222"/>
      <c r="E113" s="222"/>
      <c r="F113" s="222"/>
      <c r="G113" s="222"/>
      <c r="H113" s="222"/>
      <c r="I113" s="222"/>
      <c r="J113" s="222"/>
      <c r="K113" s="222"/>
    </row>
    <row r="114" s="221" customFormat="true" ht="19.35" hidden="false" customHeight="true" outlineLevel="0" collapsed="false">
      <c r="A114" s="222"/>
      <c r="B114" s="222"/>
      <c r="C114" s="222"/>
      <c r="D114" s="222"/>
      <c r="E114" s="222"/>
      <c r="F114" s="222"/>
      <c r="G114" s="222"/>
      <c r="H114" s="222"/>
      <c r="I114" s="222"/>
      <c r="J114" s="222"/>
      <c r="K114" s="222"/>
    </row>
    <row r="115" s="221" customFormat="true" ht="19.35" hidden="false" customHeight="true" outlineLevel="0" collapsed="false">
      <c r="A115" s="222"/>
      <c r="B115" s="222"/>
      <c r="C115" s="222"/>
      <c r="D115" s="222"/>
      <c r="E115" s="222"/>
      <c r="F115" s="222"/>
      <c r="G115" s="222"/>
      <c r="H115" s="222"/>
      <c r="I115" s="222"/>
      <c r="J115" s="222"/>
      <c r="K115" s="222"/>
    </row>
    <row r="116" s="221" customFormat="true" ht="19.35" hidden="false" customHeight="true" outlineLevel="0" collapsed="false">
      <c r="A116" s="222"/>
      <c r="B116" s="222"/>
      <c r="C116" s="222"/>
      <c r="D116" s="222"/>
      <c r="E116" s="222"/>
      <c r="F116" s="222"/>
      <c r="G116" s="222"/>
      <c r="H116" s="222"/>
      <c r="I116" s="222"/>
      <c r="J116" s="222"/>
      <c r="K116" s="222"/>
    </row>
    <row r="117" s="221" customFormat="true" ht="19.35" hidden="false" customHeight="true" outlineLevel="0" collapsed="false">
      <c r="A117" s="222"/>
      <c r="B117" s="222"/>
      <c r="C117" s="222"/>
      <c r="D117" s="222"/>
      <c r="E117" s="222"/>
      <c r="F117" s="222"/>
      <c r="G117" s="222"/>
      <c r="H117" s="222"/>
      <c r="I117" s="222"/>
      <c r="J117" s="222"/>
      <c r="K117" s="222"/>
    </row>
    <row r="118" s="221" customFormat="true" ht="19.35" hidden="false" customHeight="true" outlineLevel="0" collapsed="false">
      <c r="A118" s="4" t="s">
        <v>0</v>
      </c>
      <c r="B118" s="4"/>
      <c r="C118" s="4"/>
      <c r="D118" s="4"/>
      <c r="E118" s="4"/>
      <c r="F118" s="4"/>
      <c r="G118" s="4"/>
      <c r="H118" s="4"/>
      <c r="I118" s="4"/>
      <c r="J118" s="4"/>
      <c r="K118" s="4"/>
    </row>
    <row r="119" s="221" customFormat="true" ht="12.75" hidden="false" customHeight="true" outlineLevel="0" collapsed="false">
      <c r="A119" s="223"/>
      <c r="B119" s="223"/>
      <c r="C119" s="223"/>
      <c r="D119" s="223"/>
      <c r="E119" s="223"/>
      <c r="F119" s="223"/>
      <c r="G119" s="223"/>
      <c r="H119" s="223"/>
      <c r="I119" s="223"/>
      <c r="J119" s="223"/>
      <c r="K119" s="218"/>
    </row>
    <row r="120" s="221" customFormat="true" ht="12.75" hidden="false" customHeight="true" outlineLevel="0" collapsed="false">
      <c r="A120" s="41" t="s">
        <v>1</v>
      </c>
      <c r="B120" s="41"/>
      <c r="C120" s="41"/>
      <c r="D120" s="41"/>
      <c r="E120" s="41"/>
      <c r="F120" s="41"/>
      <c r="G120" s="41"/>
      <c r="H120" s="41"/>
      <c r="I120" s="41"/>
      <c r="J120" s="41"/>
      <c r="K120" s="218"/>
    </row>
    <row r="121" s="221" customFormat="true" ht="12.75" hidden="false" customHeight="true" outlineLevel="0" collapsed="false">
      <c r="A121" s="41" t="s">
        <v>202</v>
      </c>
      <c r="B121" s="41"/>
      <c r="C121" s="41"/>
      <c r="D121" s="41"/>
      <c r="E121" s="41"/>
      <c r="F121" s="41"/>
      <c r="G121" s="41"/>
      <c r="H121" s="41"/>
      <c r="I121" s="41"/>
      <c r="J121" s="41"/>
      <c r="K121" s="218"/>
    </row>
    <row r="122" s="221" customFormat="true" ht="12.75" hidden="false" customHeight="true" outlineLevel="0" collapsed="false">
      <c r="A122" s="49" t="s">
        <v>33</v>
      </c>
      <c r="B122" s="49"/>
      <c r="C122" s="49"/>
      <c r="D122" s="49"/>
      <c r="E122" s="49"/>
      <c r="F122" s="49"/>
      <c r="G122" s="49"/>
      <c r="H122" s="49"/>
      <c r="I122" s="49"/>
      <c r="J122" s="49"/>
      <c r="K122" s="218"/>
    </row>
    <row r="123" s="221" customFormat="true" ht="12.75" hidden="false" customHeight="true" outlineLevel="0" collapsed="false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218"/>
    </row>
    <row r="124" s="221" customFormat="true" ht="12.75" hidden="false" customHeight="true" outlineLevel="0" collapsed="false">
      <c r="A124" s="213" t="n">
        <v>30302</v>
      </c>
      <c r="B124" s="213" t="s">
        <v>278</v>
      </c>
      <c r="C124" s="214" t="n">
        <v>180000</v>
      </c>
      <c r="D124" s="214"/>
      <c r="E124" s="214"/>
      <c r="F124" s="214" t="n">
        <f aca="false">+C124+D124-E124</f>
        <v>180000</v>
      </c>
      <c r="G124" s="214" t="n">
        <v>125567.68</v>
      </c>
      <c r="H124" s="214" t="n">
        <f aca="false">+G124</f>
        <v>125567.68</v>
      </c>
      <c r="I124" s="214" t="n">
        <f aca="false">+H124</f>
        <v>125567.68</v>
      </c>
      <c r="J124" s="214" t="n">
        <f aca="false">+I124</f>
        <v>125567.68</v>
      </c>
      <c r="K124" s="214" t="n">
        <f aca="false">+F124-H124</f>
        <v>54432.32</v>
      </c>
    </row>
    <row r="125" s="221" customFormat="true" ht="12.75" hidden="false" customHeight="true" outlineLevel="0" collapsed="false">
      <c r="A125" s="213" t="n">
        <v>30303</v>
      </c>
      <c r="B125" s="213" t="s">
        <v>279</v>
      </c>
      <c r="C125" s="214" t="n">
        <v>48000</v>
      </c>
      <c r="D125" s="214"/>
      <c r="E125" s="214" t="n">
        <v>48000</v>
      </c>
      <c r="F125" s="214" t="n">
        <f aca="false">+C125+D125-E125</f>
        <v>0</v>
      </c>
      <c r="G125" s="214"/>
      <c r="H125" s="214" t="n">
        <f aca="false">+G125</f>
        <v>0</v>
      </c>
      <c r="I125" s="214" t="n">
        <f aca="false">+H125</f>
        <v>0</v>
      </c>
      <c r="J125" s="214" t="n">
        <f aca="false">+I125</f>
        <v>0</v>
      </c>
      <c r="K125" s="214" t="n">
        <f aca="false">+F125-H125</f>
        <v>0</v>
      </c>
    </row>
    <row r="126" s="178" customFormat="true" ht="12.75" hidden="false" customHeight="true" outlineLevel="0" collapsed="false">
      <c r="A126" s="213" t="n">
        <v>30305</v>
      </c>
      <c r="B126" s="213" t="s">
        <v>280</v>
      </c>
      <c r="C126" s="214" t="n">
        <v>3290000</v>
      </c>
      <c r="D126" s="214"/>
      <c r="E126" s="214" t="n">
        <v>400000</v>
      </c>
      <c r="F126" s="214" t="n">
        <f aca="false">+C126+D126-E126</f>
        <v>2890000</v>
      </c>
      <c r="G126" s="214" t="n">
        <v>2799966.66</v>
      </c>
      <c r="H126" s="214" t="n">
        <v>1766800</v>
      </c>
      <c r="I126" s="214" t="n">
        <f aca="false">+H126</f>
        <v>1766800</v>
      </c>
      <c r="J126" s="214" t="n">
        <f aca="false">+I126</f>
        <v>1766800</v>
      </c>
      <c r="K126" s="214" t="n">
        <f aca="false">+F126-H126</f>
        <v>1123200</v>
      </c>
    </row>
    <row r="127" customFormat="false" ht="12.75" hidden="false" customHeight="true" outlineLevel="0" collapsed="false">
      <c r="A127" s="213" t="n">
        <v>30306</v>
      </c>
      <c r="B127" s="213" t="s">
        <v>281</v>
      </c>
      <c r="C127" s="214" t="n">
        <v>0</v>
      </c>
      <c r="D127" s="214"/>
      <c r="E127" s="214"/>
      <c r="F127" s="214" t="n">
        <f aca="false">+C127+D127-E127</f>
        <v>0</v>
      </c>
      <c r="G127" s="214"/>
      <c r="H127" s="214"/>
      <c r="I127" s="214"/>
      <c r="J127" s="214"/>
      <c r="K127" s="214" t="n">
        <f aca="false">+F127-H127</f>
        <v>0</v>
      </c>
    </row>
    <row r="128" customFormat="false" ht="12.75" hidden="false" customHeight="true" outlineLevel="0" collapsed="false">
      <c r="A128" s="213" t="n">
        <v>30309</v>
      </c>
      <c r="B128" s="213" t="s">
        <v>234</v>
      </c>
      <c r="C128" s="214" t="n">
        <v>121800</v>
      </c>
      <c r="D128" s="214"/>
      <c r="E128" s="214"/>
      <c r="F128" s="214" t="n">
        <f aca="false">+C128+D128-E128</f>
        <v>121800</v>
      </c>
      <c r="G128" s="214" t="n">
        <v>56705</v>
      </c>
      <c r="H128" s="214" t="n">
        <v>56705</v>
      </c>
      <c r="I128" s="214" t="n">
        <f aca="false">+H128</f>
        <v>56705</v>
      </c>
      <c r="J128" s="214" t="n">
        <f aca="false">+I128</f>
        <v>56705</v>
      </c>
      <c r="K128" s="214" t="n">
        <f aca="false">+F128-H128</f>
        <v>65095</v>
      </c>
    </row>
    <row r="129" customFormat="false" ht="12.75" hidden="false" customHeight="true" outlineLevel="0" collapsed="false">
      <c r="A129" s="211" t="n">
        <v>30400</v>
      </c>
      <c r="B129" s="211" t="s">
        <v>282</v>
      </c>
      <c r="C129" s="212" t="n">
        <f aca="false">SUM(C130:C136)</f>
        <v>15397400</v>
      </c>
      <c r="D129" s="212" t="n">
        <f aca="false">SUM(D130:D136)</f>
        <v>3844216.7</v>
      </c>
      <c r="E129" s="212" t="n">
        <f aca="false">SUM(E130:E136)</f>
        <v>4752422</v>
      </c>
      <c r="F129" s="212" t="n">
        <f aca="false">+C129+D129-E129</f>
        <v>14489194.7</v>
      </c>
      <c r="G129" s="212" t="n">
        <f aca="false">SUM(G130:G136)</f>
        <v>11845552.68</v>
      </c>
      <c r="H129" s="212" t="n">
        <f aca="false">SUM(H130:H136)</f>
        <v>6880592.69</v>
      </c>
      <c r="I129" s="212" t="n">
        <f aca="false">SUM(I130:I136)</f>
        <v>6880592.69</v>
      </c>
      <c r="J129" s="212" t="n">
        <f aca="false">SUM(J130:J136)</f>
        <v>6880592.69</v>
      </c>
      <c r="K129" s="212" t="n">
        <f aca="false">+F129-H129</f>
        <v>7608602.01</v>
      </c>
    </row>
    <row r="130" customFormat="false" ht="12.75" hidden="false" customHeight="true" outlineLevel="0" collapsed="false">
      <c r="A130" s="213" t="n">
        <v>30401</v>
      </c>
      <c r="B130" s="213" t="s">
        <v>283</v>
      </c>
      <c r="C130" s="214" t="n">
        <v>100000</v>
      </c>
      <c r="D130" s="214"/>
      <c r="E130" s="214"/>
      <c r="F130" s="214" t="n">
        <f aca="false">+C130+D130-E130</f>
        <v>100000</v>
      </c>
      <c r="G130" s="214"/>
      <c r="H130" s="214"/>
      <c r="I130" s="214"/>
      <c r="J130" s="214"/>
      <c r="K130" s="214" t="n">
        <f aca="false">+F130-H130</f>
        <v>100000</v>
      </c>
    </row>
    <row r="131" customFormat="false" ht="12.75" hidden="false" customHeight="true" outlineLevel="0" collapsed="false">
      <c r="A131" s="213" t="n">
        <v>30402</v>
      </c>
      <c r="B131" s="213" t="s">
        <v>284</v>
      </c>
      <c r="C131" s="214" t="n">
        <v>1033200</v>
      </c>
      <c r="D131" s="214" t="n">
        <v>150000</v>
      </c>
      <c r="E131" s="214"/>
      <c r="F131" s="214" t="n">
        <f aca="false">+C131+D131-E131</f>
        <v>1183200</v>
      </c>
      <c r="G131" s="214" t="n">
        <v>1074150</v>
      </c>
      <c r="H131" s="214" t="n">
        <v>771750</v>
      </c>
      <c r="I131" s="214" t="n">
        <f aca="false">+H131</f>
        <v>771750</v>
      </c>
      <c r="J131" s="214" t="n">
        <f aca="false">+I131</f>
        <v>771750</v>
      </c>
      <c r="K131" s="214" t="n">
        <f aca="false">+F131-H131</f>
        <v>411450</v>
      </c>
    </row>
    <row r="132" customFormat="false" ht="12.75" hidden="false" customHeight="true" outlineLevel="0" collapsed="false">
      <c r="A132" s="213" t="n">
        <v>30403</v>
      </c>
      <c r="B132" s="213" t="s">
        <v>285</v>
      </c>
      <c r="C132" s="214" t="n">
        <v>2057000</v>
      </c>
      <c r="D132" s="214"/>
      <c r="E132" s="214" t="n">
        <v>2000000</v>
      </c>
      <c r="F132" s="214" t="n">
        <f aca="false">+C132+D132-E132</f>
        <v>57000</v>
      </c>
      <c r="G132" s="214"/>
      <c r="H132" s="214"/>
      <c r="I132" s="214"/>
      <c r="J132" s="214"/>
      <c r="K132" s="214" t="n">
        <f aca="false">+F132-H132</f>
        <v>57000</v>
      </c>
    </row>
    <row r="133" customFormat="false" ht="12.75" hidden="false" customHeight="true" outlineLevel="0" collapsed="false">
      <c r="A133" s="213" t="n">
        <v>30404</v>
      </c>
      <c r="B133" s="213" t="s">
        <v>286</v>
      </c>
      <c r="C133" s="214" t="n">
        <v>6484000</v>
      </c>
      <c r="D133" s="214" t="n">
        <v>2293100</v>
      </c>
      <c r="E133" s="214" t="n">
        <v>1620000</v>
      </c>
      <c r="F133" s="214" t="n">
        <f aca="false">+C133+D133-E133</f>
        <v>7157100</v>
      </c>
      <c r="G133" s="214" t="n">
        <v>5825166.68</v>
      </c>
      <c r="H133" s="214" t="n">
        <v>3940166.69</v>
      </c>
      <c r="I133" s="214" t="n">
        <f aca="false">+H133</f>
        <v>3940166.69</v>
      </c>
      <c r="J133" s="214" t="n">
        <f aca="false">+I133</f>
        <v>3940166.69</v>
      </c>
      <c r="K133" s="214" t="n">
        <f aca="false">+F133-H133</f>
        <v>3216933.31</v>
      </c>
    </row>
    <row r="134" customFormat="false" ht="12.75" hidden="false" customHeight="true" outlineLevel="0" collapsed="false">
      <c r="A134" s="213" t="n">
        <v>30405</v>
      </c>
      <c r="B134" s="213" t="s">
        <v>287</v>
      </c>
      <c r="C134" s="214" t="n">
        <v>2000000</v>
      </c>
      <c r="D134" s="214" t="n">
        <v>1401116.7</v>
      </c>
      <c r="E134" s="214" t="n">
        <v>200000</v>
      </c>
      <c r="F134" s="214" t="n">
        <f aca="false">+C134+D134-E134</f>
        <v>3201116.7</v>
      </c>
      <c r="G134" s="214" t="n">
        <v>2161725</v>
      </c>
      <c r="H134" s="214" t="n">
        <v>437525</v>
      </c>
      <c r="I134" s="214" t="n">
        <f aca="false">+H134</f>
        <v>437525</v>
      </c>
      <c r="J134" s="214" t="n">
        <f aca="false">+I134</f>
        <v>437525</v>
      </c>
      <c r="K134" s="214" t="n">
        <f aca="false">+F134-H134</f>
        <v>2763591.7</v>
      </c>
    </row>
    <row r="135" customFormat="false" ht="12.75" hidden="false" customHeight="true" outlineLevel="0" collapsed="false">
      <c r="A135" s="213" t="n">
        <v>30406</v>
      </c>
      <c r="B135" s="213" t="s">
        <v>288</v>
      </c>
      <c r="C135" s="214" t="n">
        <v>2763200</v>
      </c>
      <c r="D135" s="214"/>
      <c r="E135" s="214"/>
      <c r="F135" s="214" t="n">
        <f aca="false">+C135+D135-E135</f>
        <v>2763200</v>
      </c>
      <c r="G135" s="214" t="n">
        <v>2756933</v>
      </c>
      <c r="H135" s="214" t="n">
        <v>1703573</v>
      </c>
      <c r="I135" s="214" t="n">
        <f aca="false">+H135</f>
        <v>1703573</v>
      </c>
      <c r="J135" s="214" t="n">
        <f aca="false">+I135</f>
        <v>1703573</v>
      </c>
      <c r="K135" s="214" t="n">
        <f aca="false">+F135-H135</f>
        <v>1059627</v>
      </c>
    </row>
    <row r="136" customFormat="false" ht="12.75" hidden="false" customHeight="true" outlineLevel="0" collapsed="false">
      <c r="A136" s="213" t="n">
        <v>30409</v>
      </c>
      <c r="B136" s="213" t="s">
        <v>234</v>
      </c>
      <c r="C136" s="214" t="n">
        <v>960000</v>
      </c>
      <c r="D136" s="214"/>
      <c r="E136" s="214" t="n">
        <v>932422</v>
      </c>
      <c r="F136" s="214" t="n">
        <f aca="false">+C136+D136-E136</f>
        <v>27578</v>
      </c>
      <c r="G136" s="214" t="n">
        <v>27578</v>
      </c>
      <c r="H136" s="214" t="n">
        <f aca="false">+G136</f>
        <v>27578</v>
      </c>
      <c r="I136" s="214" t="n">
        <f aca="false">+H136</f>
        <v>27578</v>
      </c>
      <c r="J136" s="214" t="n">
        <f aca="false">+I136</f>
        <v>27578</v>
      </c>
      <c r="K136" s="214"/>
    </row>
    <row r="137" customFormat="false" ht="12.75" hidden="false" customHeight="true" outlineLevel="0" collapsed="false">
      <c r="A137" s="211" t="n">
        <v>30500</v>
      </c>
      <c r="B137" s="211" t="s">
        <v>289</v>
      </c>
      <c r="C137" s="212" t="n">
        <f aca="false">SUM(C138:C143)</f>
        <v>3443000</v>
      </c>
      <c r="D137" s="212" t="n">
        <f aca="false">SUM(D138:D143)</f>
        <v>90000</v>
      </c>
      <c r="E137" s="212" t="n">
        <f aca="false">SUM(E138:E143)</f>
        <v>0</v>
      </c>
      <c r="F137" s="212" t="n">
        <f aca="false">+C137+D137-E137</f>
        <v>3533000</v>
      </c>
      <c r="G137" s="212" t="n">
        <f aca="false">SUM(G138:G143)</f>
        <v>2286742.03</v>
      </c>
      <c r="H137" s="212" t="n">
        <f aca="false">SUM(H138:H143)</f>
        <v>1795124.48</v>
      </c>
      <c r="I137" s="212" t="n">
        <f aca="false">SUM(I138:I143)</f>
        <v>1795124.48</v>
      </c>
      <c r="J137" s="212" t="n">
        <f aca="false">SUM(J138:J143)</f>
        <v>1795124.48</v>
      </c>
      <c r="K137" s="212" t="n">
        <f aca="false">+F137-H137</f>
        <v>1737875.52</v>
      </c>
    </row>
    <row r="138" customFormat="false" ht="12.75" hidden="false" customHeight="true" outlineLevel="0" collapsed="false">
      <c r="A138" s="213" t="n">
        <v>30501</v>
      </c>
      <c r="B138" s="213" t="s">
        <v>290</v>
      </c>
      <c r="C138" s="214" t="n">
        <v>75000</v>
      </c>
      <c r="D138" s="214"/>
      <c r="E138" s="214"/>
      <c r="F138" s="214" t="n">
        <f aca="false">+C138+D138-E138</f>
        <v>75000</v>
      </c>
      <c r="G138" s="214" t="n">
        <v>11740</v>
      </c>
      <c r="H138" s="214" t="n">
        <f aca="false">+G138</f>
        <v>11740</v>
      </c>
      <c r="I138" s="214" t="n">
        <f aca="false">+H138</f>
        <v>11740</v>
      </c>
      <c r="J138" s="214" t="n">
        <f aca="false">+I138</f>
        <v>11740</v>
      </c>
      <c r="K138" s="214" t="n">
        <f aca="false">+F138-H138</f>
        <v>63260</v>
      </c>
    </row>
    <row r="139" customFormat="false" ht="12.75" hidden="false" customHeight="true" outlineLevel="0" collapsed="false">
      <c r="A139" s="213" t="n">
        <v>30502</v>
      </c>
      <c r="B139" s="213" t="s">
        <v>291</v>
      </c>
      <c r="C139" s="214" t="n">
        <v>464000</v>
      </c>
      <c r="D139" s="214" t="n">
        <v>30000</v>
      </c>
      <c r="E139" s="214"/>
      <c r="F139" s="214" t="n">
        <f aca="false">+C139+D139-E139</f>
        <v>494000</v>
      </c>
      <c r="G139" s="214" t="n">
        <v>426668.28</v>
      </c>
      <c r="H139" s="214" t="n">
        <v>280238.48</v>
      </c>
      <c r="I139" s="214" t="n">
        <f aca="false">+H139</f>
        <v>280238.48</v>
      </c>
      <c r="J139" s="214" t="n">
        <f aca="false">+I139</f>
        <v>280238.48</v>
      </c>
      <c r="K139" s="214" t="n">
        <f aca="false">+F139-H139</f>
        <v>213761.52</v>
      </c>
    </row>
    <row r="140" customFormat="false" ht="12.75" hidden="false" customHeight="true" outlineLevel="0" collapsed="false">
      <c r="A140" s="213" t="n">
        <v>30503</v>
      </c>
      <c r="B140" s="213" t="s">
        <v>292</v>
      </c>
      <c r="C140" s="214" t="n">
        <v>225000</v>
      </c>
      <c r="D140" s="214" t="n">
        <v>60000</v>
      </c>
      <c r="E140" s="214"/>
      <c r="F140" s="214" t="n">
        <f aca="false">+C140+D140-E140</f>
        <v>285000</v>
      </c>
      <c r="G140" s="214" t="n">
        <v>169889.6</v>
      </c>
      <c r="H140" s="214" t="n">
        <f aca="false">+G140</f>
        <v>169889.6</v>
      </c>
      <c r="I140" s="214" t="n">
        <f aca="false">+H140</f>
        <v>169889.6</v>
      </c>
      <c r="J140" s="214" t="n">
        <f aca="false">+I140</f>
        <v>169889.6</v>
      </c>
      <c r="K140" s="214" t="n">
        <f aca="false">+F140-H140</f>
        <v>115110.4</v>
      </c>
    </row>
    <row r="141" customFormat="false" ht="14.85" hidden="false" customHeight="true" outlineLevel="0" collapsed="false">
      <c r="A141" s="213" t="n">
        <v>30504</v>
      </c>
      <c r="B141" s="213" t="s">
        <v>293</v>
      </c>
      <c r="C141" s="214" t="n">
        <v>505000</v>
      </c>
      <c r="D141" s="214"/>
      <c r="E141" s="214"/>
      <c r="F141" s="214" t="n">
        <f aca="false">+C141+D141-E141</f>
        <v>505000</v>
      </c>
      <c r="G141" s="214" t="n">
        <v>241253.4</v>
      </c>
      <c r="H141" s="214" t="n">
        <v>241253.4</v>
      </c>
      <c r="I141" s="214" t="n">
        <f aca="false">+H141</f>
        <v>241253.4</v>
      </c>
      <c r="J141" s="214" t="n">
        <f aca="false">+I141</f>
        <v>241253.4</v>
      </c>
      <c r="K141" s="214" t="n">
        <f aca="false">+F141-H141</f>
        <v>263746.6</v>
      </c>
    </row>
    <row r="142" customFormat="false" ht="14.15" hidden="false" customHeight="true" outlineLevel="0" collapsed="false">
      <c r="A142" s="213" t="n">
        <v>30505</v>
      </c>
      <c r="B142" s="213" t="s">
        <v>294</v>
      </c>
      <c r="C142" s="214" t="n">
        <v>14000</v>
      </c>
      <c r="D142" s="214"/>
      <c r="E142" s="214"/>
      <c r="F142" s="214" t="n">
        <f aca="false">+C142+D142-E142</f>
        <v>14000</v>
      </c>
      <c r="G142" s="214"/>
      <c r="H142" s="214"/>
      <c r="I142" s="214"/>
      <c r="J142" s="214"/>
      <c r="K142" s="214" t="n">
        <f aca="false">+F142-H142</f>
        <v>14000</v>
      </c>
    </row>
    <row r="143" customFormat="false" ht="12.6" hidden="false" customHeight="true" outlineLevel="0" collapsed="false">
      <c r="A143" s="213" t="n">
        <v>30506</v>
      </c>
      <c r="B143" s="213" t="s">
        <v>295</v>
      </c>
      <c r="C143" s="214" t="n">
        <v>2160000</v>
      </c>
      <c r="D143" s="214"/>
      <c r="E143" s="214"/>
      <c r="F143" s="214" t="n">
        <f aca="false">+C143+D143-E143</f>
        <v>2160000</v>
      </c>
      <c r="G143" s="214" t="n">
        <v>1437190.75</v>
      </c>
      <c r="H143" s="214" t="n">
        <v>1092003</v>
      </c>
      <c r="I143" s="214" t="n">
        <f aca="false">+H143</f>
        <v>1092003</v>
      </c>
      <c r="J143" s="214" t="n">
        <f aca="false">+I143</f>
        <v>1092003</v>
      </c>
      <c r="K143" s="214" t="n">
        <f aca="false">+F143-H143</f>
        <v>1067997</v>
      </c>
    </row>
    <row r="144" customFormat="false" ht="12.6" hidden="false" customHeight="true" outlineLevel="0" collapsed="false">
      <c r="A144" s="211" t="n">
        <v>30600</v>
      </c>
      <c r="B144" s="211" t="s">
        <v>296</v>
      </c>
      <c r="C144" s="212" t="n">
        <v>0</v>
      </c>
      <c r="D144" s="212" t="n">
        <v>0</v>
      </c>
      <c r="E144" s="212" t="n">
        <v>0</v>
      </c>
      <c r="F144" s="212" t="n">
        <f aca="false">+C144+D144-E144</f>
        <v>0</v>
      </c>
      <c r="G144" s="212" t="n">
        <f aca="false">+D144+E144-F144</f>
        <v>0</v>
      </c>
      <c r="H144" s="212" t="n">
        <f aca="false">+E144+F144-G144</f>
        <v>0</v>
      </c>
      <c r="I144" s="212" t="n">
        <f aca="false">+F144+G144-H144</f>
        <v>0</v>
      </c>
      <c r="J144" s="212" t="n">
        <f aca="false">+G144+H144-I144</f>
        <v>0</v>
      </c>
      <c r="K144" s="214" t="n">
        <f aca="false">+H144+I144-J144</f>
        <v>0</v>
      </c>
    </row>
    <row r="145" customFormat="false" ht="12.75" hidden="false" customHeight="true" outlineLevel="0" collapsed="false">
      <c r="A145" s="211" t="n">
        <v>30700</v>
      </c>
      <c r="B145" s="211" t="s">
        <v>297</v>
      </c>
      <c r="C145" s="212" t="n">
        <f aca="false">SUM(C146:C147)</f>
        <v>1851000</v>
      </c>
      <c r="D145" s="212" t="n">
        <f aca="false">SUM(D146:D147)</f>
        <v>0</v>
      </c>
      <c r="E145" s="212" t="n">
        <f aca="false">SUM(E146:E147)</f>
        <v>0</v>
      </c>
      <c r="F145" s="212" t="n">
        <f aca="false">+C145+D145-E145</f>
        <v>1851000</v>
      </c>
      <c r="G145" s="212" t="n">
        <f aca="false">SUM(G146:G147)</f>
        <v>1318933.32</v>
      </c>
      <c r="H145" s="212" t="n">
        <f aca="false">SUM(H146:H147)</f>
        <v>1318933.32</v>
      </c>
      <c r="I145" s="212" t="n">
        <f aca="false">SUM(I146:I147)</f>
        <v>1318933.32</v>
      </c>
      <c r="J145" s="212" t="n">
        <f aca="false">SUM(J146:J147)</f>
        <v>1318933.32</v>
      </c>
      <c r="K145" s="212" t="n">
        <f aca="false">+F145-H145</f>
        <v>532066.68</v>
      </c>
    </row>
    <row r="146" customFormat="false" ht="12.75" hidden="false" customHeight="true" outlineLevel="0" collapsed="false">
      <c r="A146" s="213" t="n">
        <v>30701</v>
      </c>
      <c r="B146" s="213" t="s">
        <v>298</v>
      </c>
      <c r="C146" s="214" t="n">
        <v>822000</v>
      </c>
      <c r="D146" s="214"/>
      <c r="E146" s="214"/>
      <c r="F146" s="214" t="n">
        <f aca="false">+C146+D146-E146</f>
        <v>822000</v>
      </c>
      <c r="G146" s="214" t="n">
        <v>394433.32</v>
      </c>
      <c r="H146" s="214" t="n">
        <f aca="false">+G146</f>
        <v>394433.32</v>
      </c>
      <c r="I146" s="214" t="n">
        <f aca="false">+H146</f>
        <v>394433.32</v>
      </c>
      <c r="J146" s="214" t="n">
        <f aca="false">+I146</f>
        <v>394433.32</v>
      </c>
      <c r="K146" s="214" t="n">
        <f aca="false">+F146-H146</f>
        <v>427566.68</v>
      </c>
    </row>
    <row r="147" customFormat="false" ht="12.75" hidden="false" customHeight="true" outlineLevel="0" collapsed="false">
      <c r="A147" s="213" t="n">
        <v>30702</v>
      </c>
      <c r="B147" s="213" t="s">
        <v>299</v>
      </c>
      <c r="C147" s="214" t="n">
        <v>1029000</v>
      </c>
      <c r="D147" s="214"/>
      <c r="E147" s="214"/>
      <c r="F147" s="214" t="n">
        <f aca="false">+C147+D147-E147</f>
        <v>1029000</v>
      </c>
      <c r="G147" s="214" t="n">
        <v>924500</v>
      </c>
      <c r="H147" s="214" t="n">
        <f aca="false">+G147</f>
        <v>924500</v>
      </c>
      <c r="I147" s="214" t="n">
        <f aca="false">+H147</f>
        <v>924500</v>
      </c>
      <c r="J147" s="214" t="n">
        <f aca="false">+I147</f>
        <v>924500</v>
      </c>
      <c r="K147" s="214" t="n">
        <f aca="false">+F147-H147</f>
        <v>104500</v>
      </c>
    </row>
    <row r="148" customFormat="false" ht="12.75" hidden="false" customHeight="true" outlineLevel="0" collapsed="false">
      <c r="A148" s="211" t="n">
        <v>30800</v>
      </c>
      <c r="B148" s="211" t="s">
        <v>300</v>
      </c>
      <c r="C148" s="212" t="n">
        <f aca="false">+C149+C150+C151+C152</f>
        <v>517930</v>
      </c>
      <c r="D148" s="212" t="n">
        <f aca="false">+D149+D150+D151+D152</f>
        <v>0</v>
      </c>
      <c r="E148" s="212" t="n">
        <f aca="false">+E149+E150+E151+E152</f>
        <v>344544.7</v>
      </c>
      <c r="F148" s="212" t="n">
        <f aca="false">+C148+D148-E148</f>
        <v>173385.3</v>
      </c>
      <c r="G148" s="212" t="n">
        <f aca="false">+G149+G150+G151+G152</f>
        <v>88047.4</v>
      </c>
      <c r="H148" s="212" t="n">
        <f aca="false">+H149+H150+H151+H152</f>
        <v>88047.4</v>
      </c>
      <c r="I148" s="212" t="n">
        <f aca="false">+I149+I150+I151+I152</f>
        <v>88047.4</v>
      </c>
      <c r="J148" s="212" t="n">
        <f aca="false">+J149+J150+J151+J152</f>
        <v>88047.4</v>
      </c>
      <c r="K148" s="212" t="n">
        <f aca="false">+F148-H148</f>
        <v>85337.9</v>
      </c>
    </row>
    <row r="149" customFormat="false" ht="12.75" hidden="false" customHeight="true" outlineLevel="0" collapsed="false">
      <c r="A149" s="213" t="n">
        <v>30802</v>
      </c>
      <c r="B149" s="213" t="s">
        <v>301</v>
      </c>
      <c r="C149" s="214" t="n">
        <v>0</v>
      </c>
      <c r="D149" s="214"/>
      <c r="E149" s="214"/>
      <c r="F149" s="214" t="n">
        <f aca="false">+C149+D149-E149</f>
        <v>0</v>
      </c>
      <c r="G149" s="214"/>
      <c r="H149" s="214"/>
      <c r="I149" s="214"/>
      <c r="J149" s="214"/>
      <c r="K149" s="214" t="n">
        <f aca="false">+F149-H149</f>
        <v>0</v>
      </c>
    </row>
    <row r="150" customFormat="false" ht="12.75" hidden="false" customHeight="true" outlineLevel="0" collapsed="false">
      <c r="A150" s="213" t="n">
        <v>30803</v>
      </c>
      <c r="B150" s="213" t="s">
        <v>302</v>
      </c>
      <c r="C150" s="214" t="n">
        <v>152830</v>
      </c>
      <c r="D150" s="214"/>
      <c r="E150" s="214" t="n">
        <v>79444.7</v>
      </c>
      <c r="F150" s="214" t="n">
        <f aca="false">+C150+D150-E150</f>
        <v>73385.3</v>
      </c>
      <c r="G150" s="214" t="n">
        <v>73385.3</v>
      </c>
      <c r="H150" s="214" t="n">
        <f aca="false">+G150</f>
        <v>73385.3</v>
      </c>
      <c r="I150" s="214" t="n">
        <f aca="false">+H150</f>
        <v>73385.3</v>
      </c>
      <c r="J150" s="214" t="n">
        <f aca="false">+I150</f>
        <v>73385.3</v>
      </c>
      <c r="K150" s="214" t="n">
        <f aca="false">+F150-H150</f>
        <v>0</v>
      </c>
    </row>
    <row r="151" customFormat="false" ht="12.75" hidden="false" customHeight="true" outlineLevel="0" collapsed="false">
      <c r="A151" s="213" t="n">
        <v>30804</v>
      </c>
      <c r="B151" s="213" t="s">
        <v>303</v>
      </c>
      <c r="C151" s="214" t="n">
        <v>365100</v>
      </c>
      <c r="D151" s="214"/>
      <c r="E151" s="214" t="n">
        <v>265100</v>
      </c>
      <c r="F151" s="214" t="n">
        <f aca="false">+C151+D151-E151</f>
        <v>100000</v>
      </c>
      <c r="G151" s="214" t="n">
        <v>14662.1</v>
      </c>
      <c r="H151" s="214" t="n">
        <f aca="false">+G151</f>
        <v>14662.1</v>
      </c>
      <c r="I151" s="214" t="n">
        <f aca="false">+H151</f>
        <v>14662.1</v>
      </c>
      <c r="J151" s="214" t="n">
        <f aca="false">+I151</f>
        <v>14662.1</v>
      </c>
      <c r="K151" s="214" t="n">
        <f aca="false">+F151-H151</f>
        <v>85337.9</v>
      </c>
    </row>
    <row r="152" customFormat="false" ht="12.75" hidden="false" customHeight="true" outlineLevel="0" collapsed="false">
      <c r="A152" s="213" t="n">
        <v>30809</v>
      </c>
      <c r="B152" s="213" t="s">
        <v>234</v>
      </c>
      <c r="C152" s="214" t="n">
        <v>0</v>
      </c>
      <c r="D152" s="214"/>
      <c r="E152" s="214"/>
      <c r="F152" s="214" t="n">
        <f aca="false">+C152+D152-E152</f>
        <v>0</v>
      </c>
      <c r="G152" s="214"/>
      <c r="H152" s="214"/>
      <c r="I152" s="214"/>
      <c r="J152" s="214"/>
      <c r="K152" s="214" t="n">
        <f aca="false">+F152-H152</f>
        <v>0</v>
      </c>
    </row>
    <row r="153" customFormat="false" ht="12.75" hidden="false" customHeight="true" outlineLevel="0" collapsed="false">
      <c r="A153" s="211" t="n">
        <v>30900</v>
      </c>
      <c r="B153" s="211" t="s">
        <v>304</v>
      </c>
      <c r="C153" s="212" t="n">
        <f aca="false">+C154+C155+C156</f>
        <v>4293500</v>
      </c>
      <c r="D153" s="212" t="n">
        <f aca="false">+D154+D155+D156</f>
        <v>630714</v>
      </c>
      <c r="E153" s="212" t="n">
        <f aca="false">+E154+E155+E156</f>
        <v>550000</v>
      </c>
      <c r="F153" s="212" t="n">
        <f aca="false">+C153+D153-E153</f>
        <v>4374214</v>
      </c>
      <c r="G153" s="212" t="n">
        <f aca="false">+G154+G155+G156</f>
        <v>2674130.5</v>
      </c>
      <c r="H153" s="212" t="n">
        <f aca="false">+H154+H155+H156</f>
        <v>2631670.5</v>
      </c>
      <c r="I153" s="212" t="n">
        <f aca="false">+I154+I155+I156</f>
        <v>2631670.5</v>
      </c>
      <c r="J153" s="212" t="n">
        <f aca="false">+J154+J155+J156</f>
        <v>2631670.5</v>
      </c>
      <c r="K153" s="212" t="n">
        <f aca="false">+F153-H153</f>
        <v>1742543.5</v>
      </c>
    </row>
    <row r="154" customFormat="false" ht="12.75" hidden="false" customHeight="true" outlineLevel="0" collapsed="false">
      <c r="A154" s="213" t="n">
        <v>30901</v>
      </c>
      <c r="B154" s="213" t="s">
        <v>305</v>
      </c>
      <c r="C154" s="214" t="n">
        <v>50000</v>
      </c>
      <c r="D154" s="214"/>
      <c r="E154" s="214" t="n">
        <v>50000</v>
      </c>
      <c r="F154" s="214" t="n">
        <f aca="false">+C154+D154-E154</f>
        <v>0</v>
      </c>
      <c r="G154" s="214"/>
      <c r="H154" s="214"/>
      <c r="I154" s="214"/>
      <c r="J154" s="214"/>
      <c r="K154" s="214" t="n">
        <f aca="false">+F154-H154</f>
        <v>0</v>
      </c>
    </row>
    <row r="155" customFormat="false" ht="12.75" hidden="false" customHeight="true" outlineLevel="0" collapsed="false">
      <c r="A155" s="213" t="n">
        <v>30903</v>
      </c>
      <c r="B155" s="213" t="s">
        <v>306</v>
      </c>
      <c r="C155" s="214" t="n">
        <v>3283500</v>
      </c>
      <c r="D155" s="214" t="n">
        <v>630714</v>
      </c>
      <c r="E155" s="214"/>
      <c r="F155" s="214" t="n">
        <f aca="false">+C155+D155-E155</f>
        <v>3914214</v>
      </c>
      <c r="G155" s="214" t="n">
        <v>2369270.5</v>
      </c>
      <c r="H155" s="214" t="n">
        <v>2369270.5</v>
      </c>
      <c r="I155" s="214" t="n">
        <f aca="false">+H155</f>
        <v>2369270.5</v>
      </c>
      <c r="J155" s="214" t="n">
        <f aca="false">+I155</f>
        <v>2369270.5</v>
      </c>
      <c r="K155" s="214" t="n">
        <f aca="false">+F155-H155</f>
        <v>1544943.5</v>
      </c>
    </row>
    <row r="156" customFormat="false" ht="12.75" hidden="false" customHeight="true" outlineLevel="0" collapsed="false">
      <c r="A156" s="213" t="n">
        <v>30909</v>
      </c>
      <c r="B156" s="213" t="s">
        <v>264</v>
      </c>
      <c r="C156" s="214" t="n">
        <v>960000</v>
      </c>
      <c r="D156" s="214"/>
      <c r="E156" s="214" t="n">
        <v>500000</v>
      </c>
      <c r="F156" s="214" t="n">
        <f aca="false">+C156+D156-E156</f>
        <v>460000</v>
      </c>
      <c r="G156" s="214" t="n">
        <v>304860</v>
      </c>
      <c r="H156" s="214" t="n">
        <v>262400</v>
      </c>
      <c r="I156" s="214" t="n">
        <f aca="false">+H156</f>
        <v>262400</v>
      </c>
      <c r="J156" s="214" t="n">
        <f aca="false">+I156</f>
        <v>262400</v>
      </c>
      <c r="K156" s="214" t="n">
        <f aca="false">+F156-H156</f>
        <v>197600</v>
      </c>
    </row>
    <row r="157" customFormat="false" ht="12.75" hidden="false" customHeight="true" outlineLevel="0" collapsed="false">
      <c r="A157" s="209" t="n">
        <v>40000</v>
      </c>
      <c r="B157" s="209" t="s">
        <v>307</v>
      </c>
      <c r="C157" s="210" t="n">
        <f aca="false">+C158+C160+C163+C171+C172+C173</f>
        <v>100775100</v>
      </c>
      <c r="D157" s="210" t="n">
        <f aca="false">+D158+D160+D163+D171+D172+D173</f>
        <v>7395780</v>
      </c>
      <c r="E157" s="210" t="n">
        <f aca="false">+E158+E160+E163+E171+E172+E173</f>
        <v>7395780</v>
      </c>
      <c r="F157" s="210" t="n">
        <f aca="false">+C157+D157-E157</f>
        <v>100775100</v>
      </c>
      <c r="G157" s="210" t="n">
        <f aca="false">+G160+G163+G171+G172+G173</f>
        <v>2511020.98</v>
      </c>
      <c r="H157" s="210" t="n">
        <f aca="false">+H163+H171+H172+H173+H175</f>
        <v>2411129.98</v>
      </c>
      <c r="I157" s="210" t="n">
        <f aca="false">+I160+I163+I171+I172+I173</f>
        <v>2411129.98</v>
      </c>
      <c r="J157" s="210" t="n">
        <f aca="false">+J160+J163+J171+J172+J173</f>
        <v>2411129.98</v>
      </c>
      <c r="K157" s="210" t="n">
        <f aca="false">+F157-H157</f>
        <v>98363970.02</v>
      </c>
    </row>
    <row r="158" customFormat="false" ht="12.75" hidden="false" customHeight="true" outlineLevel="0" collapsed="false">
      <c r="A158" s="211" t="n">
        <v>40100</v>
      </c>
      <c r="B158" s="211" t="s">
        <v>308</v>
      </c>
      <c r="C158" s="212" t="n">
        <f aca="false">+C159</f>
        <v>0</v>
      </c>
      <c r="D158" s="212" t="n">
        <f aca="false">+D159</f>
        <v>0</v>
      </c>
      <c r="E158" s="212" t="n">
        <f aca="false">+E159</f>
        <v>0</v>
      </c>
      <c r="F158" s="212" t="n">
        <f aca="false">+C158+D158-E158</f>
        <v>0</v>
      </c>
      <c r="G158" s="214"/>
      <c r="H158" s="214"/>
      <c r="I158" s="214"/>
      <c r="J158" s="214"/>
      <c r="K158" s="214" t="n">
        <f aca="false">+F158-H158</f>
        <v>0</v>
      </c>
    </row>
    <row r="159" s="178" customFormat="true" ht="12.75" hidden="false" customHeight="true" outlineLevel="0" collapsed="false">
      <c r="A159" s="213" t="n">
        <v>40101</v>
      </c>
      <c r="B159" s="213" t="s">
        <v>309</v>
      </c>
      <c r="C159" s="214" t="n">
        <v>0</v>
      </c>
      <c r="D159" s="214"/>
      <c r="E159" s="214"/>
      <c r="F159" s="214" t="n">
        <f aca="false">+C159+D159-E159</f>
        <v>0</v>
      </c>
      <c r="G159" s="214"/>
      <c r="H159" s="214"/>
      <c r="I159" s="214"/>
      <c r="J159" s="214"/>
      <c r="K159" s="214" t="n">
        <f aca="false">+F159-H159</f>
        <v>0</v>
      </c>
    </row>
    <row r="160" s="178" customFormat="true" ht="12.75" hidden="false" customHeight="true" outlineLevel="0" collapsed="false">
      <c r="A160" s="211" t="n">
        <v>40200</v>
      </c>
      <c r="B160" s="211" t="s">
        <v>310</v>
      </c>
      <c r="C160" s="212" t="n">
        <f aca="false">+C161+C162</f>
        <v>85000000</v>
      </c>
      <c r="D160" s="212" t="n">
        <f aca="false">+D161+D162</f>
        <v>0</v>
      </c>
      <c r="E160" s="212" t="n">
        <f aca="false">+E161+E162</f>
        <v>0</v>
      </c>
      <c r="F160" s="212" t="n">
        <f aca="false">+C160+D160-E160</f>
        <v>85000000</v>
      </c>
      <c r="G160" s="212" t="n">
        <f aca="false">+G161+G162</f>
        <v>0</v>
      </c>
      <c r="H160" s="212" t="n">
        <f aca="false">+H161+H162</f>
        <v>0</v>
      </c>
      <c r="I160" s="212" t="n">
        <f aca="false">+I161+I162</f>
        <v>0</v>
      </c>
      <c r="J160" s="212" t="n">
        <f aca="false">+J161+J162</f>
        <v>0</v>
      </c>
      <c r="K160" s="212" t="n">
        <f aca="false">+F160-H160</f>
        <v>85000000</v>
      </c>
    </row>
    <row r="161" s="178" customFormat="true" ht="12.75" hidden="false" customHeight="true" outlineLevel="0" collapsed="false">
      <c r="A161" s="213" t="n">
        <v>40201</v>
      </c>
      <c r="B161" s="213" t="s">
        <v>311</v>
      </c>
      <c r="C161" s="214" t="n">
        <v>85000000</v>
      </c>
      <c r="D161" s="214"/>
      <c r="E161" s="214"/>
      <c r="F161" s="214" t="n">
        <f aca="false">+C161+D161-E161</f>
        <v>85000000</v>
      </c>
      <c r="G161" s="214"/>
      <c r="H161" s="214"/>
      <c r="I161" s="214"/>
      <c r="J161" s="214"/>
      <c r="K161" s="214" t="n">
        <f aca="false">+F161-H161</f>
        <v>85000000</v>
      </c>
    </row>
    <row r="162" customFormat="false" ht="12.75" hidden="false" customHeight="true" outlineLevel="0" collapsed="false">
      <c r="A162" s="213" t="n">
        <v>40202</v>
      </c>
      <c r="B162" s="213" t="s">
        <v>312</v>
      </c>
      <c r="C162" s="214" t="n">
        <v>0</v>
      </c>
      <c r="D162" s="214"/>
      <c r="E162" s="214"/>
      <c r="F162" s="214" t="n">
        <f aca="false">+C162+D162-E162</f>
        <v>0</v>
      </c>
      <c r="G162" s="214"/>
      <c r="H162" s="214"/>
      <c r="I162" s="214"/>
      <c r="J162" s="214"/>
      <c r="K162" s="214" t="n">
        <f aca="false">+F162-H162</f>
        <v>0</v>
      </c>
    </row>
    <row r="163" customFormat="false" ht="12.75" hidden="false" customHeight="true" outlineLevel="0" collapsed="false">
      <c r="A163" s="211" t="n">
        <v>40300</v>
      </c>
      <c r="B163" s="211" t="s">
        <v>313</v>
      </c>
      <c r="C163" s="212" t="n">
        <f aca="false">+C164+C165+C166+C167+C168+C169+C170</f>
        <v>9435100</v>
      </c>
      <c r="D163" s="212" t="n">
        <f aca="false">+D164+D165+D166+D167+D168+D169+D170</f>
        <v>6775780</v>
      </c>
      <c r="E163" s="212" t="n">
        <f aca="false">+E164+E165+E166+E167+E168+E169+E170</f>
        <v>6516762</v>
      </c>
      <c r="F163" s="212" t="n">
        <f aca="false">+C163+D163-E163</f>
        <v>9694118</v>
      </c>
      <c r="G163" s="212" t="n">
        <f aca="false">+G164+G165+G166+G167+G168+G169+G170</f>
        <v>2088567.49</v>
      </c>
      <c r="H163" s="212" t="n">
        <f aca="false">+H164+H165+H166+H167+H168+H169+H170</f>
        <v>1988676.49</v>
      </c>
      <c r="I163" s="212" t="n">
        <f aca="false">+I164+I165+I166+I167+I168+I169+I170</f>
        <v>1988676.49</v>
      </c>
      <c r="J163" s="212" t="n">
        <f aca="false">+J164+J165+J166+J167+J168+J169+J170</f>
        <v>1988676.49</v>
      </c>
      <c r="K163" s="212" t="n">
        <f aca="false">+F163-H163</f>
        <v>7705441.51</v>
      </c>
    </row>
    <row r="164" customFormat="false" ht="12.75" hidden="false" customHeight="true" outlineLevel="0" collapsed="false">
      <c r="A164" s="213" t="n">
        <v>40302</v>
      </c>
      <c r="B164" s="213" t="s">
        <v>314</v>
      </c>
      <c r="C164" s="214" t="n">
        <v>3300000</v>
      </c>
      <c r="D164" s="214" t="n">
        <v>2500000</v>
      </c>
      <c r="E164" s="214" t="n">
        <v>3300000</v>
      </c>
      <c r="F164" s="214" t="n">
        <f aca="false">+C164+D164-E164</f>
        <v>2500000</v>
      </c>
      <c r="G164" s="214"/>
      <c r="H164" s="214"/>
      <c r="I164" s="214"/>
      <c r="J164" s="214"/>
      <c r="K164" s="214" t="n">
        <f aca="false">+F164-H164</f>
        <v>2500000</v>
      </c>
    </row>
    <row r="165" customFormat="false" ht="12.75" hidden="false" customHeight="true" outlineLevel="0" collapsed="false">
      <c r="A165" s="213" t="n">
        <v>40304</v>
      </c>
      <c r="B165" s="213" t="s">
        <v>315</v>
      </c>
      <c r="C165" s="214" t="n">
        <v>450000</v>
      </c>
      <c r="D165" s="214" t="n">
        <v>975780</v>
      </c>
      <c r="E165" s="214"/>
      <c r="F165" s="214" t="n">
        <f aca="false">+C165+D165-E165</f>
        <v>1425780</v>
      </c>
      <c r="G165" s="214" t="n">
        <v>125780</v>
      </c>
      <c r="H165" s="214" t="n">
        <f aca="false">+G165</f>
        <v>125780</v>
      </c>
      <c r="I165" s="214" t="n">
        <f aca="false">+H165</f>
        <v>125780</v>
      </c>
      <c r="J165" s="214" t="n">
        <f aca="false">+I165</f>
        <v>125780</v>
      </c>
      <c r="K165" s="214" t="n">
        <f aca="false">+F165-H165</f>
        <v>1300000</v>
      </c>
    </row>
    <row r="166" customFormat="false" ht="12.75" hidden="false" customHeight="true" outlineLevel="0" collapsed="false">
      <c r="A166" s="213" t="n">
        <v>40305</v>
      </c>
      <c r="B166" s="213" t="s">
        <v>316</v>
      </c>
      <c r="C166" s="214" t="n">
        <v>120000</v>
      </c>
      <c r="D166" s="214"/>
      <c r="E166" s="214" t="n">
        <v>120000</v>
      </c>
      <c r="F166" s="214" t="n">
        <f aca="false">+C166+D166-E166</f>
        <v>0</v>
      </c>
      <c r="G166" s="214"/>
      <c r="H166" s="214"/>
      <c r="I166" s="214"/>
      <c r="J166" s="214"/>
      <c r="K166" s="214" t="n">
        <f aca="false">+F166-H166</f>
        <v>0</v>
      </c>
    </row>
    <row r="167" customFormat="false" ht="12.75" hidden="false" customHeight="true" outlineLevel="0" collapsed="false">
      <c r="A167" s="213" t="n">
        <v>40306</v>
      </c>
      <c r="B167" s="213" t="s">
        <v>317</v>
      </c>
      <c r="C167" s="214" t="n">
        <v>4100000</v>
      </c>
      <c r="D167" s="214"/>
      <c r="E167" s="214" t="n">
        <v>550000</v>
      </c>
      <c r="F167" s="214" t="n">
        <f aca="false">+C167+D167-E167</f>
        <v>3550000</v>
      </c>
      <c r="G167" s="214" t="n">
        <v>1078246.9</v>
      </c>
      <c r="H167" s="214" t="n">
        <v>988031.9</v>
      </c>
      <c r="I167" s="214" t="n">
        <f aca="false">+H167</f>
        <v>988031.9</v>
      </c>
      <c r="J167" s="214" t="n">
        <f aca="false">+I167</f>
        <v>988031.9</v>
      </c>
      <c r="K167" s="214" t="n">
        <f aca="false">+F167-H167</f>
        <v>2561968.1</v>
      </c>
    </row>
    <row r="168" customFormat="false" ht="12.75" hidden="false" customHeight="true" outlineLevel="0" collapsed="false">
      <c r="A168" s="213" t="n">
        <v>40307</v>
      </c>
      <c r="B168" s="213" t="s">
        <v>318</v>
      </c>
      <c r="C168" s="214" t="n">
        <v>1010800</v>
      </c>
      <c r="D168" s="214"/>
      <c r="E168" s="214"/>
      <c r="F168" s="214" t="n">
        <f aca="false">+C168+D168-E168</f>
        <v>1010800</v>
      </c>
      <c r="G168" s="214" t="n">
        <v>735399</v>
      </c>
      <c r="H168" s="214" t="n">
        <v>735399</v>
      </c>
      <c r="I168" s="214" t="n">
        <f aca="false">+H168</f>
        <v>735399</v>
      </c>
      <c r="J168" s="214" t="n">
        <f aca="false">+I168</f>
        <v>735399</v>
      </c>
      <c r="K168" s="214" t="n">
        <f aca="false">+F168-H168</f>
        <v>275401</v>
      </c>
    </row>
    <row r="169" customFormat="false" ht="12.75" hidden="false" customHeight="true" outlineLevel="0" collapsed="false">
      <c r="A169" s="213" t="n">
        <v>40308</v>
      </c>
      <c r="B169" s="213" t="s">
        <v>319</v>
      </c>
      <c r="C169" s="214" t="n">
        <v>115000</v>
      </c>
      <c r="D169" s="214"/>
      <c r="E169" s="214"/>
      <c r="F169" s="214" t="n">
        <f aca="false">+C169+D169-E169</f>
        <v>115000</v>
      </c>
      <c r="G169" s="214" t="n">
        <v>56604</v>
      </c>
      <c r="H169" s="214" t="n">
        <v>46928</v>
      </c>
      <c r="I169" s="214" t="n">
        <f aca="false">+H169</f>
        <v>46928</v>
      </c>
      <c r="J169" s="214" t="n">
        <f aca="false">+I169</f>
        <v>46928</v>
      </c>
      <c r="K169" s="214" t="n">
        <f aca="false">+F169-H169</f>
        <v>68072</v>
      </c>
    </row>
    <row r="170" customFormat="false" ht="12.75" hidden="false" customHeight="true" outlineLevel="0" collapsed="false">
      <c r="A170" s="213" t="n">
        <v>40309</v>
      </c>
      <c r="B170" s="213" t="s">
        <v>320</v>
      </c>
      <c r="C170" s="214" t="n">
        <v>339300</v>
      </c>
      <c r="D170" s="214" t="n">
        <v>3300000</v>
      </c>
      <c r="E170" s="214" t="n">
        <v>2546762</v>
      </c>
      <c r="F170" s="214" t="n">
        <f aca="false">+C170+D170-E170</f>
        <v>1092538</v>
      </c>
      <c r="G170" s="214" t="n">
        <v>92537.59</v>
      </c>
      <c r="H170" s="214" t="n">
        <f aca="false">+G170</f>
        <v>92537.59</v>
      </c>
      <c r="I170" s="214" t="n">
        <f aca="false">+H170</f>
        <v>92537.59</v>
      </c>
      <c r="J170" s="214" t="n">
        <f aca="false">+I170</f>
        <v>92537.59</v>
      </c>
      <c r="K170" s="214" t="n">
        <f aca="false">+F170-H170</f>
        <v>1000000.41</v>
      </c>
    </row>
    <row r="171" customFormat="false" ht="12.75" hidden="false" customHeight="true" outlineLevel="0" collapsed="false">
      <c r="A171" s="211" t="n">
        <v>40400</v>
      </c>
      <c r="B171" s="211" t="s">
        <v>321</v>
      </c>
      <c r="C171" s="212" t="n">
        <v>150000</v>
      </c>
      <c r="D171" s="212" t="n">
        <v>0</v>
      </c>
      <c r="E171" s="212" t="n">
        <v>0</v>
      </c>
      <c r="F171" s="212" t="n">
        <f aca="false">+C171+D171-E171</f>
        <v>150000</v>
      </c>
      <c r="G171" s="214"/>
      <c r="H171" s="214"/>
      <c r="I171" s="214"/>
      <c r="J171" s="214"/>
      <c r="K171" s="214" t="n">
        <f aca="false">+F171-H171</f>
        <v>150000</v>
      </c>
    </row>
    <row r="172" customFormat="false" ht="12.75" hidden="false" customHeight="true" outlineLevel="0" collapsed="false">
      <c r="A172" s="211" t="n">
        <v>40500</v>
      </c>
      <c r="B172" s="211" t="s">
        <v>322</v>
      </c>
      <c r="C172" s="212" t="n">
        <v>390000</v>
      </c>
      <c r="D172" s="212" t="n">
        <v>620000</v>
      </c>
      <c r="E172" s="212" t="n">
        <v>0</v>
      </c>
      <c r="F172" s="212" t="n">
        <f aca="false">+C172+D172-E172</f>
        <v>1010000</v>
      </c>
      <c r="G172" s="212" t="n">
        <v>384751.32</v>
      </c>
      <c r="H172" s="212" t="n">
        <v>384751.32</v>
      </c>
      <c r="I172" s="212" t="n">
        <f aca="false">+H172</f>
        <v>384751.32</v>
      </c>
      <c r="J172" s="212" t="n">
        <f aca="false">+I172</f>
        <v>384751.32</v>
      </c>
      <c r="K172" s="212" t="n">
        <f aca="false">+F172-H172</f>
        <v>625248.68</v>
      </c>
    </row>
    <row r="173" customFormat="false" ht="12.75" hidden="false" customHeight="true" outlineLevel="0" collapsed="false">
      <c r="A173" s="211" t="n">
        <v>40800</v>
      </c>
      <c r="B173" s="211" t="s">
        <v>323</v>
      </c>
      <c r="C173" s="212" t="n">
        <f aca="false">+C174</f>
        <v>5800000</v>
      </c>
      <c r="D173" s="212" t="n">
        <f aca="false">+D174</f>
        <v>0</v>
      </c>
      <c r="E173" s="212" t="n">
        <f aca="false">+E174</f>
        <v>879018</v>
      </c>
      <c r="F173" s="212" t="n">
        <f aca="false">+C173+D173-E173</f>
        <v>4920982</v>
      </c>
      <c r="G173" s="212" t="n">
        <f aca="false">+G174</f>
        <v>37702.17</v>
      </c>
      <c r="H173" s="212" t="n">
        <f aca="false">+G173</f>
        <v>37702.17</v>
      </c>
      <c r="I173" s="212" t="n">
        <f aca="false">+H173</f>
        <v>37702.17</v>
      </c>
      <c r="J173" s="212" t="n">
        <f aca="false">+I173</f>
        <v>37702.17</v>
      </c>
      <c r="K173" s="212" t="n">
        <f aca="false">+F173-H173</f>
        <v>4883279.83</v>
      </c>
    </row>
    <row r="174" customFormat="false" ht="12.75" hidden="false" customHeight="true" outlineLevel="0" collapsed="false">
      <c r="A174" s="213" t="n">
        <v>40801</v>
      </c>
      <c r="B174" s="213" t="s">
        <v>324</v>
      </c>
      <c r="C174" s="214" t="n">
        <v>5800000</v>
      </c>
      <c r="D174" s="224"/>
      <c r="E174" s="224" t="n">
        <v>879018</v>
      </c>
      <c r="F174" s="214" t="n">
        <f aca="false">+C174+D174-E174</f>
        <v>4920982</v>
      </c>
      <c r="G174" s="224" t="n">
        <v>37702.17</v>
      </c>
      <c r="H174" s="224" t="n">
        <f aca="false">+G174</f>
        <v>37702.17</v>
      </c>
      <c r="I174" s="224" t="n">
        <f aca="false">+H174</f>
        <v>37702.17</v>
      </c>
      <c r="J174" s="224" t="n">
        <f aca="false">+I174</f>
        <v>37702.17</v>
      </c>
      <c r="K174" s="214" t="n">
        <f aca="false">+F174-H174</f>
        <v>4883279.83</v>
      </c>
    </row>
    <row r="175" customFormat="false" ht="12.75" hidden="false" customHeight="true" outlineLevel="0" collapsed="false">
      <c r="A175" s="225" t="n">
        <v>90000</v>
      </c>
      <c r="B175" s="226" t="s">
        <v>325</v>
      </c>
      <c r="C175" s="227" t="n">
        <v>591057.93</v>
      </c>
      <c r="D175" s="228" t="n">
        <v>0</v>
      </c>
      <c r="E175" s="228" t="n">
        <v>0</v>
      </c>
      <c r="F175" s="210" t="n">
        <f aca="false">+C175</f>
        <v>591057.93</v>
      </c>
      <c r="G175" s="229"/>
      <c r="H175" s="229"/>
      <c r="I175" s="229"/>
      <c r="J175" s="229"/>
      <c r="K175" s="210" t="n">
        <f aca="false">+F175-H175</f>
        <v>591057.93</v>
      </c>
    </row>
    <row r="176" customFormat="false" ht="12.75" hidden="false" customHeight="true" outlineLevel="0" collapsed="false">
      <c r="A176" s="209" t="s">
        <v>149</v>
      </c>
      <c r="B176" s="209" t="s">
        <v>326</v>
      </c>
      <c r="C176" s="210" t="n">
        <f aca="false">+C18+C44+C90+C157+C175</f>
        <v>698511544.04</v>
      </c>
      <c r="D176" s="210" t="n">
        <f aca="false">+D18+D44+D90+D157</f>
        <v>16054740.7</v>
      </c>
      <c r="E176" s="210" t="n">
        <f aca="false">+E18+E44+E90+E157</f>
        <v>16054740.7</v>
      </c>
      <c r="F176" s="210" t="n">
        <f aca="false">+F18+F44+F90+F157+F175</f>
        <v>698511544.04</v>
      </c>
      <c r="G176" s="210" t="n">
        <f aca="false">+G18+G44+G90+G157</f>
        <v>364721961.38</v>
      </c>
      <c r="H176" s="210" t="n">
        <f aca="false">+H18+H44+H90+H157</f>
        <v>357057965.73</v>
      </c>
      <c r="I176" s="210" t="n">
        <f aca="false">+I18+I44+I90+I157</f>
        <v>357057965.73</v>
      </c>
      <c r="J176" s="210" t="n">
        <f aca="false">+J18+J44+J90+J157</f>
        <v>315295637.44</v>
      </c>
      <c r="K176" s="210" t="n">
        <f aca="false">+K18+K44+K90+K157+K175</f>
        <v>341453578.31</v>
      </c>
    </row>
    <row r="177" customFormat="false" ht="12.75" hidden="false" customHeight="true" outlineLevel="0" collapsed="false">
      <c r="A177" s="230"/>
      <c r="B177" s="230"/>
      <c r="C177" s="231" t="s">
        <v>149</v>
      </c>
      <c r="D177" s="231"/>
      <c r="E177" s="231"/>
      <c r="F177" s="231"/>
      <c r="G177" s="231"/>
      <c r="H177" s="231"/>
      <c r="I177" s="231"/>
      <c r="J177" s="231"/>
      <c r="K177" s="164"/>
    </row>
    <row r="178" customFormat="false" ht="12.8" hidden="false" customHeight="false" outlineLevel="0" collapsed="false">
      <c r="A178" s="182" t="s">
        <v>31</v>
      </c>
      <c r="B178" s="182"/>
      <c r="C178" s="182"/>
      <c r="D178" s="182"/>
      <c r="E178" s="182"/>
      <c r="F178" s="182"/>
      <c r="G178" s="182"/>
      <c r="H178" s="182"/>
      <c r="I178" s="182"/>
      <c r="J178" s="182"/>
      <c r="K178" s="182"/>
    </row>
    <row r="179" customFormat="false" ht="12.8" hidden="false" customHeight="false" outlineLevel="0" collapsed="false">
      <c r="A179" s="182"/>
      <c r="B179" s="182"/>
      <c r="C179" s="182"/>
      <c r="D179" s="182"/>
      <c r="E179" s="182"/>
      <c r="F179" s="182"/>
      <c r="G179" s="182"/>
      <c r="H179" s="182"/>
      <c r="I179" s="182"/>
      <c r="J179" s="182"/>
      <c r="K179" s="182"/>
    </row>
    <row r="180" customFormat="false" ht="12.8" hidden="false" customHeight="false" outlineLevel="0" collapsed="false">
      <c r="A180" s="182"/>
      <c r="B180" s="182"/>
      <c r="C180" s="182"/>
      <c r="D180" s="182"/>
      <c r="E180" s="182"/>
      <c r="F180" s="182"/>
      <c r="G180" s="232"/>
      <c r="H180" s="182"/>
      <c r="I180" s="182"/>
      <c r="J180" s="182"/>
      <c r="K180" s="182"/>
    </row>
    <row r="181" customFormat="false" ht="12.8" hidden="false" customHeight="false" outlineLevel="0" collapsed="false">
      <c r="A181" s="182"/>
      <c r="B181" s="182"/>
      <c r="C181" s="182"/>
      <c r="D181" s="182"/>
      <c r="E181" s="182"/>
      <c r="F181" s="182"/>
      <c r="G181" s="182"/>
      <c r="H181" s="182"/>
      <c r="I181" s="182"/>
      <c r="J181" s="182"/>
      <c r="K181" s="182"/>
    </row>
    <row r="182" customFormat="false" ht="12.8" hidden="false" customHeight="false" outlineLevel="0" collapsed="false">
      <c r="A182" s="182"/>
      <c r="B182" s="182"/>
      <c r="C182" s="182"/>
      <c r="D182" s="182"/>
      <c r="E182" s="182"/>
      <c r="F182" s="182"/>
      <c r="G182" s="182"/>
      <c r="H182" s="182"/>
      <c r="I182" s="182"/>
      <c r="J182" s="182"/>
      <c r="K182" s="182"/>
    </row>
    <row r="183" customFormat="false" ht="12.8" hidden="false" customHeight="false" outlineLevel="0" collapsed="false">
      <c r="A183" s="182"/>
      <c r="B183" s="182"/>
      <c r="C183" s="182"/>
      <c r="D183" s="182"/>
      <c r="E183" s="182"/>
      <c r="F183" s="182"/>
      <c r="G183" s="182"/>
      <c r="H183" s="182"/>
      <c r="I183" s="182"/>
      <c r="J183" s="182"/>
      <c r="K183" s="182"/>
    </row>
    <row r="184" customFormat="false" ht="12.8" hidden="false" customHeight="false" outlineLevel="0" collapsed="false">
      <c r="A184" s="182"/>
      <c r="B184" s="182"/>
      <c r="C184" s="182"/>
      <c r="D184" s="182"/>
      <c r="E184" s="182"/>
      <c r="F184" s="182"/>
      <c r="G184" s="182"/>
      <c r="H184" s="182"/>
      <c r="I184" s="182"/>
      <c r="J184" s="182"/>
      <c r="K184" s="182"/>
    </row>
    <row r="185" customFormat="false" ht="12.8" hidden="false" customHeight="false" outlineLevel="0" collapsed="false">
      <c r="A185" s="182"/>
      <c r="B185" s="182"/>
      <c r="C185" s="182"/>
      <c r="D185" s="182"/>
      <c r="E185" s="182"/>
      <c r="F185" s="182"/>
      <c r="G185" s="182"/>
      <c r="H185" s="182"/>
      <c r="I185" s="182"/>
      <c r="J185" s="182"/>
      <c r="K185" s="182"/>
    </row>
    <row r="186" customFormat="false" ht="12.8" hidden="false" customHeight="false" outlineLevel="0" collapsed="false">
      <c r="A186" s="182"/>
      <c r="B186" s="182"/>
      <c r="C186" s="182"/>
      <c r="D186" s="182"/>
      <c r="E186" s="182"/>
      <c r="F186" s="182"/>
      <c r="G186" s="182"/>
      <c r="H186" s="182"/>
      <c r="I186" s="182"/>
      <c r="J186" s="182"/>
      <c r="K186" s="182"/>
    </row>
    <row r="187" customFormat="false" ht="12.8" hidden="false" customHeight="false" outlineLevel="0" collapsed="false">
      <c r="A187" s="182"/>
      <c r="B187" s="182"/>
      <c r="C187" s="182"/>
      <c r="D187" s="182"/>
      <c r="E187" s="182"/>
      <c r="F187" s="182"/>
      <c r="G187" s="182"/>
      <c r="H187" s="182"/>
      <c r="I187" s="182"/>
      <c r="J187" s="182"/>
      <c r="K187" s="182"/>
    </row>
    <row r="188" customFormat="false" ht="12.8" hidden="false" customHeight="false" outlineLevel="0" collapsed="false">
      <c r="A188" s="182"/>
      <c r="B188" s="182"/>
      <c r="C188" s="182"/>
      <c r="D188" s="182"/>
      <c r="E188" s="182"/>
      <c r="F188" s="182"/>
      <c r="G188" s="182"/>
      <c r="H188" s="182"/>
      <c r="I188" s="182"/>
      <c r="J188" s="182"/>
      <c r="K188" s="182"/>
    </row>
    <row r="189" customFormat="false" ht="12.8" hidden="false" customHeight="false" outlineLevel="0" collapsed="false">
      <c r="A189" s="182"/>
      <c r="B189" s="182"/>
      <c r="C189" s="182"/>
      <c r="D189" s="182"/>
      <c r="E189" s="182"/>
      <c r="F189" s="182"/>
      <c r="G189" s="182"/>
      <c r="H189" s="182"/>
      <c r="I189" s="182"/>
      <c r="J189" s="182"/>
      <c r="K189" s="182"/>
    </row>
    <row r="190" customFormat="false" ht="12.8" hidden="false" customHeight="false" outlineLevel="0" collapsed="false">
      <c r="A190" s="182"/>
      <c r="B190" s="182"/>
      <c r="C190" s="182"/>
      <c r="D190" s="182"/>
      <c r="E190" s="182"/>
      <c r="F190" s="182"/>
      <c r="G190" s="182"/>
      <c r="H190" s="182"/>
      <c r="I190" s="182"/>
      <c r="J190" s="182"/>
      <c r="K190" s="182"/>
    </row>
    <row r="191" customFormat="false" ht="12.8" hidden="false" customHeight="false" outlineLevel="0" collapsed="false">
      <c r="A191" s="182"/>
      <c r="B191" s="182"/>
      <c r="C191" s="182"/>
      <c r="D191" s="182"/>
      <c r="E191" s="182"/>
      <c r="F191" s="182"/>
      <c r="G191" s="182"/>
      <c r="H191" s="182"/>
      <c r="I191" s="182"/>
      <c r="J191" s="182"/>
      <c r="K191" s="182"/>
    </row>
    <row r="192" customFormat="false" ht="12.8" hidden="false" customHeight="false" outlineLevel="0" collapsed="false">
      <c r="A192" s="182"/>
      <c r="B192" s="182"/>
      <c r="C192" s="182"/>
      <c r="D192" s="182"/>
      <c r="E192" s="182"/>
      <c r="F192" s="182"/>
      <c r="G192" s="182"/>
      <c r="H192" s="182"/>
      <c r="I192" s="182"/>
      <c r="J192" s="182"/>
      <c r="K192" s="182"/>
    </row>
    <row r="193" customFormat="false" ht="12.8" hidden="false" customHeight="false" outlineLevel="0" collapsed="false">
      <c r="A193" s="182"/>
      <c r="B193" s="182"/>
      <c r="C193" s="182"/>
      <c r="D193" s="182"/>
      <c r="E193" s="182"/>
      <c r="F193" s="182"/>
      <c r="G193" s="182"/>
      <c r="H193" s="182"/>
      <c r="I193" s="182"/>
      <c r="J193" s="182"/>
      <c r="K193" s="182"/>
    </row>
    <row r="194" customFormat="false" ht="12.8" hidden="false" customHeight="false" outlineLevel="0" collapsed="false">
      <c r="A194" s="182"/>
      <c r="B194" s="182"/>
      <c r="C194" s="182"/>
      <c r="D194" s="182"/>
      <c r="E194" s="182"/>
      <c r="F194" s="182"/>
      <c r="G194" s="182"/>
      <c r="H194" s="182"/>
      <c r="I194" s="182"/>
      <c r="J194" s="182"/>
      <c r="K194" s="182"/>
    </row>
    <row r="195" customFormat="false" ht="12.8" hidden="false" customHeight="false" outlineLevel="0" collapsed="false">
      <c r="A195" s="182"/>
      <c r="B195" s="182"/>
      <c r="C195" s="182"/>
      <c r="D195" s="182"/>
      <c r="E195" s="182"/>
      <c r="F195" s="182"/>
      <c r="G195" s="182"/>
      <c r="H195" s="182"/>
      <c r="I195" s="182"/>
      <c r="J195" s="182"/>
      <c r="K195" s="182"/>
    </row>
    <row r="196" customFormat="false" ht="12.8" hidden="false" customHeight="false" outlineLevel="0" collapsed="false">
      <c r="A196" s="182"/>
      <c r="B196" s="182"/>
      <c r="C196" s="182"/>
      <c r="D196" s="182"/>
      <c r="E196" s="182"/>
      <c r="F196" s="182"/>
      <c r="G196" s="182"/>
      <c r="H196" s="182"/>
      <c r="I196" s="182"/>
      <c r="J196" s="182"/>
      <c r="K196" s="182"/>
    </row>
    <row r="197" customFormat="false" ht="12.8" hidden="false" customHeight="false" outlineLevel="0" collapsed="false">
      <c r="A197" s="182"/>
      <c r="B197" s="182"/>
      <c r="C197" s="182"/>
      <c r="D197" s="182"/>
      <c r="E197" s="182"/>
      <c r="F197" s="182"/>
      <c r="G197" s="182"/>
      <c r="H197" s="182"/>
      <c r="I197" s="182"/>
      <c r="J197" s="182"/>
      <c r="K197" s="182"/>
    </row>
    <row r="198" customFormat="false" ht="12.8" hidden="false" customHeight="false" outlineLevel="0" collapsed="false">
      <c r="A198" s="182"/>
      <c r="B198" s="182"/>
      <c r="C198" s="182"/>
      <c r="D198" s="182"/>
      <c r="E198" s="182"/>
      <c r="F198" s="182"/>
      <c r="G198" s="182"/>
      <c r="H198" s="182"/>
      <c r="I198" s="182"/>
      <c r="J198" s="182"/>
      <c r="K198" s="182"/>
    </row>
    <row r="199" customFormat="false" ht="12.8" hidden="false" customHeight="false" outlineLevel="0" collapsed="false">
      <c r="A199" s="182"/>
      <c r="B199" s="182"/>
      <c r="C199" s="182"/>
      <c r="D199" s="182"/>
      <c r="E199" s="182"/>
      <c r="F199" s="182"/>
      <c r="G199" s="182"/>
      <c r="H199" s="182"/>
      <c r="I199" s="182"/>
      <c r="J199" s="182"/>
      <c r="K199" s="182"/>
    </row>
    <row r="200" customFormat="false" ht="12.8" hidden="false" customHeight="false" outlineLevel="0" collapsed="false">
      <c r="A200" s="182"/>
      <c r="B200" s="182"/>
      <c r="C200" s="182"/>
      <c r="D200" s="182"/>
      <c r="E200" s="182"/>
      <c r="F200" s="182"/>
      <c r="G200" s="182"/>
      <c r="H200" s="182"/>
      <c r="I200" s="182"/>
      <c r="J200" s="182"/>
      <c r="K200" s="182"/>
    </row>
    <row r="201" customFormat="false" ht="12.8" hidden="false" customHeight="false" outlineLevel="0" collapsed="false">
      <c r="A201" s="182"/>
      <c r="B201" s="182"/>
      <c r="C201" s="182"/>
      <c r="D201" s="182"/>
      <c r="E201" s="182"/>
      <c r="F201" s="182"/>
      <c r="G201" s="182"/>
      <c r="H201" s="182"/>
      <c r="I201" s="182"/>
      <c r="J201" s="182"/>
      <c r="K201" s="182"/>
    </row>
    <row r="202" customFormat="false" ht="12.8" hidden="false" customHeight="false" outlineLevel="0" collapsed="false">
      <c r="A202" s="182"/>
      <c r="B202" s="182"/>
      <c r="C202" s="182"/>
      <c r="D202" s="182"/>
      <c r="E202" s="182"/>
      <c r="F202" s="182"/>
      <c r="G202" s="182"/>
      <c r="H202" s="182"/>
      <c r="I202" s="182"/>
      <c r="J202" s="182"/>
      <c r="K202" s="182"/>
    </row>
    <row r="203" customFormat="false" ht="12.8" hidden="false" customHeight="false" outlineLevel="0" collapsed="false">
      <c r="A203" s="182"/>
      <c r="B203" s="182"/>
      <c r="C203" s="182"/>
      <c r="D203" s="182"/>
      <c r="E203" s="182"/>
      <c r="F203" s="182"/>
      <c r="G203" s="182"/>
      <c r="H203" s="182"/>
      <c r="I203" s="182"/>
      <c r="J203" s="182"/>
      <c r="K203" s="182"/>
    </row>
    <row r="204" customFormat="false" ht="12.8" hidden="false" customHeight="false" outlineLevel="0" collapsed="false">
      <c r="A204" s="182"/>
      <c r="B204" s="182"/>
      <c r="C204" s="182"/>
      <c r="D204" s="182"/>
      <c r="E204" s="182"/>
      <c r="F204" s="182"/>
      <c r="G204" s="182"/>
      <c r="H204" s="182"/>
      <c r="I204" s="182"/>
      <c r="J204" s="182"/>
      <c r="K204" s="182"/>
    </row>
    <row r="205" customFormat="false" ht="12.8" hidden="false" customHeight="false" outlineLevel="0" collapsed="false">
      <c r="A205" s="182"/>
      <c r="B205" s="182"/>
      <c r="C205" s="182"/>
      <c r="D205" s="182"/>
      <c r="E205" s="182"/>
      <c r="F205" s="182"/>
      <c r="G205" s="182"/>
      <c r="H205" s="182"/>
      <c r="I205" s="182"/>
      <c r="J205" s="182"/>
      <c r="K205" s="182"/>
    </row>
    <row r="206" customFormat="false" ht="12.8" hidden="false" customHeight="false" outlineLevel="0" collapsed="false">
      <c r="A206" s="182"/>
      <c r="B206" s="182"/>
      <c r="C206" s="182"/>
      <c r="D206" s="182"/>
      <c r="E206" s="182"/>
      <c r="F206" s="182"/>
      <c r="G206" s="182"/>
      <c r="H206" s="182"/>
      <c r="I206" s="182"/>
      <c r="J206" s="182"/>
      <c r="K206" s="182"/>
    </row>
    <row r="207" customFormat="false" ht="12.8" hidden="false" customHeight="false" outlineLevel="0" collapsed="false">
      <c r="A207" s="182"/>
      <c r="B207" s="182"/>
      <c r="C207" s="182"/>
      <c r="D207" s="182"/>
      <c r="E207" s="182"/>
      <c r="F207" s="182"/>
      <c r="G207" s="182"/>
      <c r="H207" s="182"/>
      <c r="I207" s="182"/>
      <c r="J207" s="182"/>
      <c r="K207" s="182"/>
    </row>
    <row r="208" customFormat="false" ht="12.8" hidden="false" customHeight="false" outlineLevel="0" collapsed="false">
      <c r="A208" s="182"/>
      <c r="B208" s="182"/>
      <c r="C208" s="182"/>
      <c r="D208" s="182"/>
      <c r="E208" s="182"/>
      <c r="F208" s="182"/>
      <c r="G208" s="182"/>
      <c r="H208" s="182"/>
      <c r="I208" s="182"/>
      <c r="J208" s="182"/>
      <c r="K208" s="182"/>
    </row>
    <row r="209" customFormat="false" ht="12.8" hidden="false" customHeight="false" outlineLevel="0" collapsed="false">
      <c r="A209" s="182"/>
      <c r="B209" s="182"/>
      <c r="C209" s="182"/>
      <c r="D209" s="182"/>
      <c r="E209" s="182"/>
      <c r="F209" s="182"/>
      <c r="G209" s="182"/>
      <c r="H209" s="182"/>
      <c r="I209" s="182"/>
      <c r="J209" s="182"/>
      <c r="K209" s="182"/>
    </row>
    <row r="210" customFormat="false" ht="12.8" hidden="false" customHeight="false" outlineLevel="0" collapsed="false">
      <c r="A210" s="182"/>
      <c r="B210" s="182"/>
      <c r="C210" s="182"/>
      <c r="D210" s="182"/>
      <c r="E210" s="182"/>
      <c r="F210" s="182"/>
      <c r="G210" s="182"/>
      <c r="H210" s="182"/>
      <c r="I210" s="182"/>
      <c r="J210" s="182"/>
      <c r="K210" s="182"/>
    </row>
    <row r="211" customFormat="false" ht="12.8" hidden="false" customHeight="false" outlineLevel="0" collapsed="false">
      <c r="A211" s="182"/>
      <c r="B211" s="182"/>
      <c r="C211" s="182"/>
      <c r="D211" s="182"/>
      <c r="E211" s="182"/>
      <c r="F211" s="182"/>
      <c r="G211" s="182"/>
      <c r="H211" s="182"/>
      <c r="I211" s="182"/>
      <c r="J211" s="182"/>
      <c r="K211" s="182"/>
    </row>
    <row r="212" customFormat="false" ht="12.8" hidden="false" customHeight="false" outlineLevel="0" collapsed="false">
      <c r="A212" s="182"/>
      <c r="B212" s="182"/>
      <c r="C212" s="182"/>
      <c r="D212" s="182"/>
      <c r="E212" s="182"/>
      <c r="F212" s="182"/>
      <c r="G212" s="182"/>
      <c r="H212" s="182"/>
      <c r="I212" s="182"/>
      <c r="J212" s="182"/>
      <c r="K212" s="182"/>
    </row>
    <row r="213" customFormat="false" ht="12.8" hidden="false" customHeight="false" outlineLevel="0" collapsed="false">
      <c r="A213" s="182"/>
      <c r="B213" s="182"/>
      <c r="C213" s="182"/>
      <c r="D213" s="182"/>
      <c r="E213" s="182"/>
      <c r="F213" s="182"/>
      <c r="G213" s="182"/>
      <c r="H213" s="182"/>
      <c r="I213" s="182"/>
      <c r="J213" s="182"/>
      <c r="K213" s="182"/>
    </row>
    <row r="214" customFormat="false" ht="12.8" hidden="false" customHeight="false" outlineLevel="0" collapsed="false">
      <c r="A214" s="182"/>
      <c r="B214" s="182"/>
      <c r="C214" s="182"/>
      <c r="D214" s="182"/>
      <c r="E214" s="182"/>
      <c r="F214" s="182"/>
      <c r="G214" s="182"/>
      <c r="H214" s="182"/>
      <c r="I214" s="182"/>
      <c r="J214" s="182"/>
      <c r="K214" s="182"/>
    </row>
    <row r="215" customFormat="false" ht="12.8" hidden="false" customHeight="false" outlineLevel="0" collapsed="false">
      <c r="A215" s="182"/>
      <c r="B215" s="182"/>
      <c r="C215" s="182"/>
      <c r="D215" s="182"/>
      <c r="E215" s="182"/>
      <c r="F215" s="182"/>
      <c r="G215" s="182"/>
      <c r="H215" s="182"/>
      <c r="I215" s="182"/>
      <c r="J215" s="182"/>
      <c r="K215" s="182"/>
    </row>
    <row r="216" customFormat="false" ht="12.8" hidden="false" customHeight="false" outlineLevel="0" collapsed="false">
      <c r="A216" s="182"/>
      <c r="B216" s="182"/>
      <c r="C216" s="182"/>
      <c r="D216" s="182"/>
      <c r="E216" s="182"/>
      <c r="F216" s="182"/>
      <c r="G216" s="182"/>
      <c r="H216" s="182"/>
      <c r="I216" s="182"/>
      <c r="J216" s="182"/>
      <c r="K216" s="182"/>
    </row>
    <row r="217" customFormat="false" ht="12.8" hidden="false" customHeight="false" outlineLevel="0" collapsed="false">
      <c r="A217" s="182"/>
      <c r="B217" s="182"/>
      <c r="C217" s="182"/>
      <c r="D217" s="182"/>
      <c r="E217" s="182"/>
      <c r="F217" s="182"/>
      <c r="G217" s="182"/>
      <c r="H217" s="182"/>
      <c r="I217" s="182"/>
      <c r="J217" s="182"/>
      <c r="K217" s="182"/>
    </row>
    <row r="218" customFormat="false" ht="12.8" hidden="false" customHeight="false" outlineLevel="0" collapsed="false">
      <c r="A218" s="182"/>
      <c r="B218" s="182"/>
      <c r="C218" s="182"/>
      <c r="D218" s="182"/>
      <c r="E218" s="182"/>
      <c r="F218" s="182"/>
      <c r="G218" s="182"/>
      <c r="H218" s="182"/>
      <c r="I218" s="182"/>
      <c r="J218" s="182"/>
      <c r="K218" s="182"/>
    </row>
    <row r="219" customFormat="false" ht="12.8" hidden="false" customHeight="false" outlineLevel="0" collapsed="false">
      <c r="A219" s="182"/>
      <c r="B219" s="182"/>
      <c r="C219" s="182"/>
      <c r="D219" s="182"/>
      <c r="E219" s="182"/>
      <c r="F219" s="182"/>
      <c r="G219" s="182"/>
      <c r="H219" s="182"/>
      <c r="I219" s="182"/>
      <c r="J219" s="182"/>
      <c r="K219" s="182"/>
    </row>
    <row r="220" customFormat="false" ht="12.8" hidden="false" customHeight="false" outlineLevel="0" collapsed="false">
      <c r="A220" s="182"/>
      <c r="B220" s="182"/>
      <c r="C220" s="182"/>
      <c r="D220" s="182"/>
      <c r="E220" s="182"/>
      <c r="F220" s="182"/>
      <c r="G220" s="182"/>
      <c r="H220" s="182"/>
      <c r="I220" s="182"/>
      <c r="J220" s="182"/>
      <c r="K220" s="182"/>
    </row>
    <row r="221" customFormat="false" ht="12.8" hidden="false" customHeight="false" outlineLevel="0" collapsed="false">
      <c r="A221" s="182"/>
      <c r="B221" s="182"/>
      <c r="C221" s="182"/>
      <c r="D221" s="182"/>
      <c r="E221" s="182"/>
      <c r="F221" s="182"/>
      <c r="G221" s="182"/>
      <c r="H221" s="182"/>
      <c r="I221" s="182"/>
      <c r="J221" s="182"/>
      <c r="K221" s="182"/>
    </row>
    <row r="222" customFormat="false" ht="12.8" hidden="false" customHeight="false" outlineLevel="0" collapsed="false">
      <c r="A222" s="182"/>
      <c r="B222" s="182"/>
      <c r="C222" s="182"/>
      <c r="D222" s="182"/>
      <c r="E222" s="182"/>
      <c r="F222" s="182"/>
      <c r="G222" s="182"/>
      <c r="H222" s="182"/>
      <c r="I222" s="182"/>
      <c r="J222" s="182"/>
      <c r="K222" s="182"/>
    </row>
    <row r="223" customFormat="false" ht="12.8" hidden="false" customHeight="false" outlineLevel="0" collapsed="false">
      <c r="A223" s="182"/>
      <c r="B223" s="182"/>
      <c r="C223" s="182"/>
      <c r="D223" s="182"/>
      <c r="E223" s="182"/>
      <c r="F223" s="182"/>
      <c r="G223" s="182"/>
      <c r="H223" s="182"/>
      <c r="I223" s="182"/>
      <c r="J223" s="182"/>
      <c r="K223" s="182"/>
    </row>
    <row r="224" customFormat="false" ht="12.8" hidden="false" customHeight="false" outlineLevel="0" collapsed="false">
      <c r="A224" s="182"/>
      <c r="B224" s="182"/>
      <c r="C224" s="182"/>
      <c r="D224" s="182"/>
      <c r="E224" s="182"/>
      <c r="F224" s="182"/>
      <c r="G224" s="182"/>
      <c r="H224" s="182"/>
      <c r="I224" s="182"/>
      <c r="J224" s="182"/>
      <c r="K224" s="182"/>
    </row>
    <row r="225" customFormat="false" ht="12.8" hidden="false" customHeight="false" outlineLevel="0" collapsed="false">
      <c r="A225" s="182"/>
      <c r="B225" s="182"/>
      <c r="C225" s="182"/>
      <c r="D225" s="182"/>
      <c r="E225" s="182"/>
      <c r="F225" s="182"/>
      <c r="G225" s="182"/>
      <c r="H225" s="182"/>
      <c r="I225" s="182"/>
      <c r="J225" s="182"/>
      <c r="K225" s="182"/>
    </row>
    <row r="226" customFormat="false" ht="12.8" hidden="false" customHeight="false" outlineLevel="0" collapsed="false">
      <c r="A226" s="182"/>
      <c r="B226" s="182"/>
      <c r="C226" s="182"/>
      <c r="D226" s="182"/>
      <c r="E226" s="182"/>
      <c r="F226" s="182"/>
      <c r="G226" s="182"/>
      <c r="H226" s="182"/>
      <c r="I226" s="182"/>
      <c r="J226" s="182"/>
      <c r="K226" s="182"/>
    </row>
    <row r="227" customFormat="false" ht="12.8" hidden="false" customHeight="false" outlineLevel="0" collapsed="false">
      <c r="A227" s="182"/>
      <c r="B227" s="182"/>
      <c r="C227" s="182"/>
      <c r="D227" s="182"/>
      <c r="E227" s="182"/>
      <c r="F227" s="182"/>
      <c r="G227" s="182"/>
      <c r="H227" s="182"/>
      <c r="I227" s="182"/>
      <c r="J227" s="182"/>
      <c r="K227" s="182"/>
    </row>
    <row r="228" customFormat="false" ht="12.8" hidden="false" customHeight="false" outlineLevel="0" collapsed="false">
      <c r="A228" s="182"/>
      <c r="B228" s="182"/>
      <c r="C228" s="182"/>
      <c r="D228" s="182"/>
      <c r="E228" s="182"/>
      <c r="F228" s="182"/>
      <c r="G228" s="182"/>
      <c r="H228" s="182"/>
      <c r="I228" s="182"/>
      <c r="J228" s="182"/>
      <c r="K228" s="182"/>
    </row>
    <row r="229" customFormat="false" ht="12.8" hidden="false" customHeight="false" outlineLevel="0" collapsed="false">
      <c r="A229" s="182"/>
      <c r="B229" s="182"/>
      <c r="C229" s="182"/>
      <c r="D229" s="182"/>
      <c r="E229" s="182"/>
      <c r="F229" s="182"/>
      <c r="G229" s="182"/>
      <c r="H229" s="182"/>
      <c r="I229" s="182"/>
      <c r="J229" s="182"/>
      <c r="K229" s="182"/>
    </row>
    <row r="230" customFormat="false" ht="12.8" hidden="false" customHeight="false" outlineLevel="0" collapsed="false">
      <c r="A230" s="182"/>
      <c r="B230" s="182"/>
      <c r="C230" s="182"/>
      <c r="D230" s="182"/>
      <c r="E230" s="182"/>
      <c r="F230" s="182"/>
      <c r="G230" s="182"/>
      <c r="H230" s="182"/>
      <c r="I230" s="182"/>
      <c r="J230" s="182"/>
      <c r="K230" s="182"/>
    </row>
    <row r="231" customFormat="false" ht="12.8" hidden="false" customHeight="false" outlineLevel="0" collapsed="false">
      <c r="A231" s="182"/>
      <c r="B231" s="182"/>
      <c r="C231" s="182"/>
      <c r="D231" s="182"/>
      <c r="E231" s="182"/>
      <c r="F231" s="182"/>
      <c r="G231" s="182"/>
      <c r="H231" s="182"/>
      <c r="I231" s="182"/>
      <c r="J231" s="182"/>
      <c r="K231" s="182"/>
    </row>
    <row r="232" customFormat="false" ht="12.8" hidden="false" customHeight="false" outlineLevel="0" collapsed="false">
      <c r="A232" s="182"/>
      <c r="B232" s="182"/>
      <c r="C232" s="182"/>
      <c r="D232" s="182"/>
      <c r="E232" s="182"/>
      <c r="F232" s="182"/>
      <c r="G232" s="182"/>
      <c r="H232" s="182"/>
      <c r="I232" s="182"/>
      <c r="J232" s="182"/>
      <c r="K232" s="182"/>
    </row>
    <row r="233" customFormat="false" ht="12.8" hidden="false" customHeight="false" outlineLevel="0" collapsed="false">
      <c r="A233" s="182"/>
      <c r="B233" s="182"/>
      <c r="C233" s="182"/>
      <c r="D233" s="182"/>
      <c r="E233" s="182"/>
      <c r="F233" s="182"/>
      <c r="G233" s="182"/>
      <c r="H233" s="182"/>
      <c r="I233" s="182"/>
      <c r="J233" s="182"/>
      <c r="K233" s="182"/>
    </row>
    <row r="234" customFormat="false" ht="12.8" hidden="false" customHeight="false" outlineLevel="0" collapsed="false">
      <c r="A234" s="182"/>
      <c r="B234" s="182"/>
      <c r="C234" s="182"/>
      <c r="D234" s="182"/>
      <c r="E234" s="182"/>
      <c r="F234" s="182"/>
      <c r="G234" s="182"/>
      <c r="H234" s="182"/>
      <c r="I234" s="182"/>
      <c r="J234" s="182"/>
      <c r="K234" s="182"/>
    </row>
    <row r="235" customFormat="false" ht="12.8" hidden="false" customHeight="false" outlineLevel="0" collapsed="false">
      <c r="A235" s="182"/>
      <c r="B235" s="182"/>
      <c r="C235" s="182"/>
      <c r="D235" s="182"/>
      <c r="E235" s="182"/>
      <c r="F235" s="182"/>
      <c r="G235" s="182"/>
      <c r="H235" s="182"/>
      <c r="I235" s="182"/>
      <c r="J235" s="182"/>
      <c r="K235" s="182"/>
    </row>
    <row r="236" customFormat="false" ht="12.8" hidden="false" customHeight="false" outlineLevel="0" collapsed="false">
      <c r="A236" s="182"/>
      <c r="B236" s="182"/>
      <c r="C236" s="182"/>
      <c r="D236" s="182"/>
      <c r="E236" s="182"/>
      <c r="F236" s="182"/>
      <c r="G236" s="182"/>
      <c r="H236" s="182"/>
      <c r="I236" s="182"/>
      <c r="J236" s="182"/>
      <c r="K236" s="182"/>
    </row>
    <row r="237" customFormat="false" ht="12.8" hidden="false" customHeight="false" outlineLevel="0" collapsed="false">
      <c r="A237" s="182"/>
      <c r="B237" s="182"/>
      <c r="C237" s="182"/>
      <c r="D237" s="182"/>
      <c r="E237" s="182"/>
      <c r="F237" s="182"/>
      <c r="G237" s="182"/>
      <c r="H237" s="182"/>
      <c r="I237" s="182"/>
      <c r="J237" s="182"/>
      <c r="K237" s="182"/>
    </row>
    <row r="238" customFormat="false" ht="12.8" hidden="false" customHeight="false" outlineLevel="0" collapsed="false">
      <c r="A238" s="182"/>
      <c r="B238" s="182"/>
      <c r="C238" s="182"/>
      <c r="D238" s="182"/>
      <c r="E238" s="182"/>
      <c r="F238" s="182"/>
      <c r="G238" s="182"/>
      <c r="H238" s="182"/>
      <c r="I238" s="182"/>
      <c r="J238" s="182"/>
      <c r="K238" s="182"/>
    </row>
    <row r="239" customFormat="false" ht="12.8" hidden="false" customHeight="false" outlineLevel="0" collapsed="false">
      <c r="A239" s="182"/>
      <c r="B239" s="182"/>
      <c r="C239" s="182"/>
      <c r="D239" s="182"/>
      <c r="E239" s="182"/>
      <c r="F239" s="182"/>
      <c r="G239" s="182"/>
      <c r="H239" s="182"/>
      <c r="I239" s="182"/>
      <c r="J239" s="182"/>
      <c r="K239" s="182"/>
    </row>
    <row r="240" customFormat="false" ht="12.8" hidden="false" customHeight="false" outlineLevel="0" collapsed="false">
      <c r="A240" s="182"/>
      <c r="B240" s="182"/>
      <c r="C240" s="182"/>
      <c r="D240" s="182"/>
      <c r="E240" s="182"/>
      <c r="F240" s="182"/>
      <c r="G240" s="182"/>
      <c r="H240" s="182"/>
      <c r="I240" s="182"/>
      <c r="J240" s="182"/>
      <c r="K240" s="182"/>
    </row>
    <row r="241" customFormat="false" ht="12.8" hidden="false" customHeight="false" outlineLevel="0" collapsed="false">
      <c r="A241" s="182"/>
      <c r="B241" s="182"/>
      <c r="C241" s="182"/>
      <c r="D241" s="182"/>
      <c r="E241" s="182"/>
      <c r="F241" s="182"/>
      <c r="G241" s="182"/>
      <c r="H241" s="182"/>
      <c r="I241" s="182"/>
      <c r="J241" s="182"/>
      <c r="K241" s="182"/>
    </row>
    <row r="242" customFormat="false" ht="12.8" hidden="false" customHeight="false" outlineLevel="0" collapsed="false">
      <c r="A242" s="182"/>
      <c r="B242" s="182"/>
      <c r="C242" s="182"/>
      <c r="D242" s="182"/>
      <c r="E242" s="182"/>
      <c r="F242" s="182"/>
      <c r="G242" s="182"/>
      <c r="H242" s="182"/>
      <c r="I242" s="182"/>
      <c r="J242" s="182"/>
      <c r="K242" s="182"/>
    </row>
    <row r="243" customFormat="false" ht="12.8" hidden="false" customHeight="false" outlineLevel="0" collapsed="false">
      <c r="A243" s="182"/>
      <c r="B243" s="182"/>
      <c r="C243" s="182"/>
      <c r="D243" s="182"/>
      <c r="E243" s="182"/>
      <c r="F243" s="182"/>
      <c r="G243" s="182"/>
      <c r="H243" s="182"/>
      <c r="I243" s="182"/>
      <c r="J243" s="182"/>
      <c r="K243" s="182"/>
    </row>
    <row r="244" customFormat="false" ht="12.8" hidden="false" customHeight="false" outlineLevel="0" collapsed="false">
      <c r="A244" s="182"/>
      <c r="B244" s="182"/>
      <c r="C244" s="182"/>
      <c r="D244" s="182"/>
      <c r="E244" s="182"/>
      <c r="F244" s="182"/>
      <c r="G244" s="182"/>
      <c r="H244" s="182"/>
      <c r="I244" s="182"/>
      <c r="J244" s="182"/>
      <c r="K244" s="182"/>
    </row>
    <row r="245" customFormat="false" ht="12.8" hidden="false" customHeight="false" outlineLevel="0" collapsed="false">
      <c r="A245" s="182"/>
      <c r="B245" s="182"/>
      <c r="C245" s="182"/>
      <c r="D245" s="182"/>
      <c r="E245" s="182"/>
      <c r="F245" s="182"/>
      <c r="G245" s="182"/>
      <c r="H245" s="182"/>
      <c r="I245" s="182"/>
      <c r="J245" s="182"/>
      <c r="K245" s="182"/>
    </row>
    <row r="246" customFormat="false" ht="12.8" hidden="false" customHeight="false" outlineLevel="0" collapsed="false">
      <c r="A246" s="182"/>
      <c r="B246" s="182"/>
      <c r="C246" s="182"/>
      <c r="D246" s="182"/>
      <c r="E246" s="182"/>
      <c r="F246" s="182"/>
      <c r="G246" s="182"/>
      <c r="H246" s="182"/>
      <c r="I246" s="182"/>
      <c r="J246" s="182"/>
      <c r="K246" s="182"/>
    </row>
    <row r="247" customFormat="false" ht="12.8" hidden="false" customHeight="false" outlineLevel="0" collapsed="false">
      <c r="A247" s="182"/>
      <c r="B247" s="182"/>
      <c r="C247" s="182"/>
      <c r="D247" s="182"/>
      <c r="E247" s="182"/>
      <c r="F247" s="182"/>
      <c r="G247" s="182"/>
      <c r="H247" s="182"/>
      <c r="I247" s="182"/>
      <c r="J247" s="182"/>
      <c r="K247" s="182"/>
    </row>
    <row r="248" customFormat="false" ht="12.8" hidden="false" customHeight="false" outlineLevel="0" collapsed="false">
      <c r="A248" s="182"/>
      <c r="B248" s="182"/>
      <c r="C248" s="182"/>
      <c r="D248" s="182"/>
      <c r="E248" s="182"/>
      <c r="F248" s="182"/>
      <c r="G248" s="182"/>
      <c r="H248" s="182"/>
      <c r="I248" s="182"/>
      <c r="J248" s="182"/>
      <c r="K248" s="182"/>
    </row>
    <row r="249" customFormat="false" ht="12.8" hidden="false" customHeight="false" outlineLevel="0" collapsed="false">
      <c r="A249" s="182"/>
      <c r="B249" s="182"/>
      <c r="C249" s="182"/>
      <c r="D249" s="182"/>
      <c r="E249" s="182"/>
      <c r="F249" s="182"/>
      <c r="G249" s="182"/>
      <c r="H249" s="182"/>
      <c r="I249" s="182"/>
      <c r="J249" s="182"/>
      <c r="K249" s="182"/>
    </row>
    <row r="250" customFormat="false" ht="12.8" hidden="false" customHeight="false" outlineLevel="0" collapsed="false">
      <c r="A250" s="182"/>
      <c r="B250" s="182"/>
      <c r="C250" s="182"/>
      <c r="D250" s="182"/>
      <c r="E250" s="182"/>
      <c r="F250" s="182"/>
      <c r="G250" s="182"/>
      <c r="H250" s="182"/>
      <c r="I250" s="182"/>
      <c r="J250" s="182"/>
      <c r="K250" s="182"/>
    </row>
    <row r="251" customFormat="false" ht="12.8" hidden="false" customHeight="false" outlineLevel="0" collapsed="false">
      <c r="A251" s="182"/>
      <c r="B251" s="182"/>
      <c r="C251" s="182"/>
      <c r="D251" s="182"/>
      <c r="E251" s="182"/>
      <c r="F251" s="182"/>
      <c r="G251" s="182"/>
      <c r="H251" s="182"/>
      <c r="I251" s="182"/>
      <c r="J251" s="182"/>
      <c r="K251" s="182"/>
    </row>
    <row r="252" customFormat="false" ht="12.8" hidden="false" customHeight="false" outlineLevel="0" collapsed="false">
      <c r="A252" s="182"/>
      <c r="B252" s="182"/>
      <c r="C252" s="182"/>
      <c r="D252" s="182"/>
      <c r="E252" s="182"/>
      <c r="F252" s="182"/>
      <c r="G252" s="182"/>
      <c r="H252" s="182"/>
      <c r="I252" s="182"/>
      <c r="J252" s="182"/>
      <c r="K252" s="182"/>
    </row>
    <row r="253" customFormat="false" ht="12.8" hidden="false" customHeight="false" outlineLevel="0" collapsed="false">
      <c r="A253" s="182"/>
      <c r="B253" s="182"/>
      <c r="C253" s="182"/>
      <c r="D253" s="182"/>
      <c r="E253" s="182"/>
      <c r="F253" s="182"/>
      <c r="G253" s="182"/>
      <c r="H253" s="182"/>
      <c r="I253" s="182"/>
      <c r="J253" s="182"/>
      <c r="K253" s="182"/>
    </row>
    <row r="254" customFormat="false" ht="12.8" hidden="false" customHeight="false" outlineLevel="0" collapsed="false">
      <c r="A254" s="182"/>
      <c r="B254" s="182"/>
      <c r="C254" s="182"/>
      <c r="D254" s="182"/>
      <c r="E254" s="182"/>
      <c r="F254" s="182"/>
      <c r="G254" s="182"/>
      <c r="H254" s="182"/>
      <c r="I254" s="182"/>
      <c r="J254" s="182"/>
      <c r="K254" s="182"/>
    </row>
    <row r="255" customFormat="false" ht="12.8" hidden="false" customHeight="false" outlineLevel="0" collapsed="false">
      <c r="A255" s="182"/>
      <c r="B255" s="182"/>
      <c r="C255" s="182"/>
      <c r="D255" s="182"/>
      <c r="E255" s="182"/>
      <c r="F255" s="182"/>
      <c r="G255" s="182"/>
      <c r="H255" s="182"/>
      <c r="I255" s="182"/>
      <c r="J255" s="182"/>
      <c r="K255" s="182"/>
    </row>
    <row r="256" customFormat="false" ht="12.8" hidden="false" customHeight="false" outlineLevel="0" collapsed="false">
      <c r="A256" s="182"/>
      <c r="B256" s="182"/>
      <c r="C256" s="182"/>
      <c r="D256" s="182"/>
      <c r="E256" s="182"/>
      <c r="F256" s="182"/>
      <c r="G256" s="182"/>
      <c r="H256" s="182"/>
      <c r="I256" s="182"/>
      <c r="J256" s="182"/>
      <c r="K256" s="182"/>
    </row>
    <row r="257" customFormat="false" ht="12.8" hidden="false" customHeight="false" outlineLevel="0" collapsed="false">
      <c r="A257" s="182"/>
      <c r="B257" s="182"/>
      <c r="C257" s="182"/>
      <c r="D257" s="182"/>
      <c r="E257" s="182"/>
      <c r="F257" s="182"/>
      <c r="G257" s="182"/>
      <c r="H257" s="182"/>
      <c r="I257" s="182"/>
      <c r="J257" s="182"/>
      <c r="K257" s="182"/>
    </row>
    <row r="258" customFormat="false" ht="12.8" hidden="false" customHeight="false" outlineLevel="0" collapsed="false">
      <c r="A258" s="182"/>
      <c r="B258" s="182"/>
      <c r="C258" s="182"/>
      <c r="D258" s="182"/>
      <c r="E258" s="182"/>
      <c r="F258" s="182"/>
      <c r="G258" s="182"/>
      <c r="H258" s="182"/>
      <c r="I258" s="182"/>
      <c r="J258" s="182"/>
      <c r="K258" s="182"/>
    </row>
    <row r="259" customFormat="false" ht="12.8" hidden="false" customHeight="false" outlineLevel="0" collapsed="false">
      <c r="A259" s="182"/>
      <c r="B259" s="182"/>
      <c r="C259" s="182"/>
      <c r="D259" s="182"/>
      <c r="E259" s="182"/>
      <c r="F259" s="182"/>
      <c r="G259" s="182"/>
      <c r="H259" s="182"/>
      <c r="I259" s="182"/>
      <c r="J259" s="182"/>
      <c r="K259" s="182"/>
    </row>
    <row r="260" customFormat="false" ht="12.8" hidden="false" customHeight="false" outlineLevel="0" collapsed="false">
      <c r="A260" s="182"/>
      <c r="B260" s="182"/>
      <c r="C260" s="182"/>
      <c r="D260" s="182"/>
      <c r="E260" s="182"/>
      <c r="F260" s="182"/>
      <c r="G260" s="182"/>
      <c r="H260" s="182"/>
      <c r="I260" s="182"/>
      <c r="J260" s="182"/>
      <c r="K260" s="182"/>
    </row>
    <row r="261" customFormat="false" ht="12.8" hidden="false" customHeight="false" outlineLevel="0" collapsed="false">
      <c r="A261" s="182"/>
      <c r="B261" s="182"/>
      <c r="C261" s="182"/>
      <c r="D261" s="182"/>
      <c r="E261" s="182"/>
      <c r="F261" s="182"/>
      <c r="G261" s="182"/>
      <c r="H261" s="182"/>
      <c r="I261" s="182"/>
      <c r="J261" s="182"/>
      <c r="K261" s="182"/>
    </row>
    <row r="262" customFormat="false" ht="12.8" hidden="false" customHeight="false" outlineLevel="0" collapsed="false">
      <c r="A262" s="182"/>
      <c r="B262" s="182"/>
      <c r="C262" s="182"/>
      <c r="D262" s="182"/>
      <c r="E262" s="182"/>
      <c r="F262" s="182"/>
      <c r="G262" s="182"/>
      <c r="H262" s="182"/>
      <c r="I262" s="182"/>
      <c r="J262" s="182"/>
      <c r="K262" s="182"/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8">
    <mergeCell ref="A11:K11"/>
    <mergeCell ref="A13:K13"/>
    <mergeCell ref="A14:K14"/>
    <mergeCell ref="A15:K15"/>
    <mergeCell ref="A118:K118"/>
    <mergeCell ref="A120:J120"/>
    <mergeCell ref="A121:J121"/>
    <mergeCell ref="A122:J122"/>
  </mergeCells>
  <printOptions headings="false" gridLines="false" gridLinesSet="true" horizontalCentered="false" verticalCentered="false"/>
  <pageMargins left="0.177083333333333" right="0.147222222222222" top="0.595138888888889" bottom="0.747916666666667" header="0.511805555555555" footer="0.315277777777778"/>
  <pageSetup paperSize="9" scale="68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&amp;C&amp;"Calibri,Normal"“Las Islas Malvinas, Georgias y Sandwich del Sur son y serán Argentinas”</oddFooter>
  </headerFooter>
  <rowBreaks count="1" manualBreakCount="1">
    <brk id="108" man="true" max="16383" min="0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ColWidth="10.2578125" defaultRowHeight="12.8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ColWidth="10.2578125" defaultRowHeight="12.8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ColWidth="10.2578125" defaultRowHeight="12.8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ColWidth="10.2578125" defaultRowHeight="12.8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1890</TotalTime>
  <Application>LibreOffice/7.0.3.1$Windows_X86_64 LibreOffice_project/d7547858d014d4cf69878db179d326fc3483e082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2014-07-01T13:26:08Z</dcterms:created>
  <dc:creator>mbearzotti</dc:creator>
  <dc:description/>
  <dc:language>es-AR</dc:language>
  <cp:lastModifiedBy/>
  <dcterms:modified xsi:type="dcterms:W3CDTF">2021-10-19T14:57:05Z</dcterms:modified>
  <cp:revision>272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